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2225" activeTab="6"/>
  </bookViews>
  <sheets>
    <sheet name="xX" sheetId="1" r:id="rId1"/>
    <sheet name="hH" sheetId="10" r:id="rId2"/>
    <sheet name="YHX" sheetId="6" r:id="rId3"/>
    <sheet name="Yy" sheetId="5" r:id="rId4"/>
    <sheet name="Yy2" sheetId="7" r:id="rId5"/>
    <sheet name="Yyc" sheetId="9" r:id="rId6"/>
    <sheet name="xX2" sheetId="11" r:id="rId7"/>
    <sheet name="Sheet3" sheetId="3" r:id="rId8"/>
  </sheets>
  <calcPr calcId="145621"/>
</workbook>
</file>

<file path=xl/calcChain.xml><?xml version="1.0" encoding="utf-8"?>
<calcChain xmlns="http://schemas.openxmlformats.org/spreadsheetml/2006/main">
  <c r="B42" i="11" l="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C18" i="11" l="1"/>
  <c r="C17" i="11"/>
  <c r="C16" i="11"/>
  <c r="C15" i="11"/>
  <c r="C14" i="11"/>
  <c r="C13" i="11"/>
  <c r="C12" i="11"/>
  <c r="C11" i="11"/>
  <c r="C10" i="11"/>
  <c r="C9" i="11"/>
  <c r="C8" i="11"/>
  <c r="C7" i="1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C19" i="10"/>
  <c r="C18" i="10"/>
  <c r="C17" i="10"/>
  <c r="C16" i="10"/>
  <c r="C15" i="10"/>
  <c r="C14" i="10"/>
  <c r="D27" i="10" s="1"/>
  <c r="C13" i="10"/>
  <c r="C12" i="10"/>
  <c r="C11" i="10"/>
  <c r="C10" i="10"/>
  <c r="C9" i="10"/>
  <c r="C8" i="10"/>
  <c r="F28" i="10" s="1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C19" i="1"/>
  <c r="C18" i="1"/>
  <c r="C17" i="1"/>
  <c r="C16" i="1"/>
  <c r="C15" i="1"/>
  <c r="C14" i="1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N25" i="3"/>
  <c r="M25" i="3"/>
  <c r="L25" i="3"/>
  <c r="K25" i="3"/>
  <c r="J25" i="3"/>
  <c r="I25" i="3"/>
  <c r="N24" i="3"/>
  <c r="M24" i="3"/>
  <c r="L24" i="3"/>
  <c r="K24" i="3"/>
  <c r="J24" i="3"/>
  <c r="I24" i="3"/>
  <c r="N23" i="3"/>
  <c r="M23" i="3"/>
  <c r="L23" i="3"/>
  <c r="K23" i="3"/>
  <c r="J23" i="3"/>
  <c r="I23" i="3"/>
  <c r="N22" i="3"/>
  <c r="M22" i="3"/>
  <c r="L22" i="3"/>
  <c r="K22" i="3"/>
  <c r="J22" i="3"/>
  <c r="I22" i="3"/>
  <c r="N21" i="3"/>
  <c r="M21" i="3"/>
  <c r="L21" i="3"/>
  <c r="K21" i="3"/>
  <c r="J21" i="3"/>
  <c r="I21" i="3"/>
  <c r="N20" i="3"/>
  <c r="M20" i="3"/>
  <c r="L20" i="3"/>
  <c r="K20" i="3"/>
  <c r="J20" i="3"/>
  <c r="I20" i="3"/>
  <c r="N19" i="3"/>
  <c r="M19" i="3"/>
  <c r="L19" i="3"/>
  <c r="K19" i="3"/>
  <c r="J19" i="3"/>
  <c r="I19" i="3"/>
  <c r="N18" i="3"/>
  <c r="M18" i="3"/>
  <c r="L18" i="3"/>
  <c r="K18" i="3"/>
  <c r="J18" i="3"/>
  <c r="I18" i="3"/>
  <c r="N17" i="3"/>
  <c r="M17" i="3"/>
  <c r="L17" i="3"/>
  <c r="K17" i="3"/>
  <c r="J17" i="3"/>
  <c r="I17" i="3"/>
  <c r="N16" i="3"/>
  <c r="M16" i="3"/>
  <c r="L16" i="3"/>
  <c r="K16" i="3"/>
  <c r="J16" i="3"/>
  <c r="I16" i="3"/>
  <c r="N15" i="3"/>
  <c r="M15" i="3"/>
  <c r="L15" i="3"/>
  <c r="K15" i="3"/>
  <c r="J15" i="3"/>
  <c r="I15" i="3"/>
  <c r="N14" i="3"/>
  <c r="M14" i="3"/>
  <c r="L14" i="3"/>
  <c r="K14" i="3"/>
  <c r="J14" i="3"/>
  <c r="I14" i="3"/>
  <c r="N13" i="3"/>
  <c r="M13" i="3"/>
  <c r="L13" i="3"/>
  <c r="K13" i="3"/>
  <c r="J13" i="3"/>
  <c r="I13" i="3"/>
  <c r="N12" i="3"/>
  <c r="M12" i="3"/>
  <c r="L12" i="3"/>
  <c r="K12" i="3"/>
  <c r="J12" i="3"/>
  <c r="I12" i="3"/>
  <c r="N11" i="3"/>
  <c r="M11" i="3"/>
  <c r="L11" i="3"/>
  <c r="K11" i="3"/>
  <c r="J11" i="3"/>
  <c r="I11" i="3"/>
  <c r="N10" i="3"/>
  <c r="M10" i="3"/>
  <c r="L10" i="3"/>
  <c r="K10" i="3"/>
  <c r="J10" i="3"/>
  <c r="I10" i="3"/>
  <c r="N9" i="3"/>
  <c r="H24" i="3" s="1"/>
  <c r="M9" i="3"/>
  <c r="G25" i="3" s="1"/>
  <c r="L9" i="3"/>
  <c r="F24" i="3" s="1"/>
  <c r="K9" i="3"/>
  <c r="E25" i="3" s="1"/>
  <c r="J9" i="3"/>
  <c r="D24" i="3" s="1"/>
  <c r="I9" i="3"/>
  <c r="C25" i="3" s="1"/>
  <c r="H9" i="3"/>
  <c r="B24" i="3" s="1"/>
  <c r="G9" i="3"/>
  <c r="F9" i="3"/>
  <c r="E9" i="3"/>
  <c r="D9" i="3"/>
  <c r="C9" i="3"/>
  <c r="B9" i="3"/>
  <c r="N8" i="3"/>
  <c r="M8" i="3"/>
  <c r="L8" i="3"/>
  <c r="K8" i="3"/>
  <c r="J8" i="3"/>
  <c r="I8" i="3"/>
  <c r="H8" i="3"/>
  <c r="G8" i="3"/>
  <c r="F8" i="3"/>
  <c r="E8" i="3"/>
  <c r="D8" i="3"/>
  <c r="C8" i="3"/>
  <c r="B8" i="3"/>
  <c r="N7" i="3"/>
  <c r="M7" i="3"/>
  <c r="L7" i="3"/>
  <c r="K7" i="3"/>
  <c r="J7" i="3"/>
  <c r="I7" i="3"/>
  <c r="H7" i="3"/>
  <c r="G7" i="3"/>
  <c r="F7" i="3"/>
  <c r="E7" i="3"/>
  <c r="D7" i="3"/>
  <c r="C7" i="3"/>
  <c r="B7" i="3"/>
  <c r="N6" i="3"/>
  <c r="M6" i="3"/>
  <c r="L6" i="3"/>
  <c r="K6" i="3"/>
  <c r="J6" i="3"/>
  <c r="I6" i="3"/>
  <c r="H6" i="3"/>
  <c r="G6" i="3"/>
  <c r="F6" i="3"/>
  <c r="E6" i="3"/>
  <c r="D6" i="3"/>
  <c r="C6" i="3"/>
  <c r="B6" i="3"/>
  <c r="N5" i="3"/>
  <c r="N26" i="3" s="1"/>
  <c r="M5" i="3"/>
  <c r="M26" i="3" s="1"/>
  <c r="L5" i="3"/>
  <c r="L26" i="3" s="1"/>
  <c r="K5" i="3"/>
  <c r="K26" i="3" s="1"/>
  <c r="J5" i="3"/>
  <c r="J26" i="3" s="1"/>
  <c r="I5" i="3"/>
  <c r="I26" i="3" s="1"/>
  <c r="H5" i="3"/>
  <c r="H26" i="3" s="1"/>
  <c r="G5" i="3"/>
  <c r="G26" i="3" s="1"/>
  <c r="F5" i="3"/>
  <c r="F26" i="3" s="1"/>
  <c r="E5" i="3"/>
  <c r="E26" i="3" s="1"/>
  <c r="D5" i="3"/>
  <c r="D26" i="3" s="1"/>
  <c r="C5" i="3"/>
  <c r="C26" i="3" s="1"/>
  <c r="B26" i="3"/>
  <c r="F27" i="11" l="1"/>
  <c r="D28" i="11"/>
  <c r="C22" i="11"/>
  <c r="G22" i="11"/>
  <c r="C23" i="11"/>
  <c r="G23" i="11"/>
  <c r="C24" i="11"/>
  <c r="G24" i="11"/>
  <c r="C25" i="11"/>
  <c r="G25" i="11"/>
  <c r="D26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E28" i="11" s="1"/>
  <c r="C27" i="11"/>
  <c r="C26" i="11"/>
  <c r="E26" i="11" s="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H27" i="11" s="1"/>
  <c r="G26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2" i="11"/>
  <c r="F22" i="11"/>
  <c r="D23" i="11"/>
  <c r="F23" i="11"/>
  <c r="H23" i="11" s="1"/>
  <c r="D24" i="11"/>
  <c r="F24" i="11"/>
  <c r="H24" i="11" s="1"/>
  <c r="D25" i="11"/>
  <c r="F25" i="11"/>
  <c r="H25" i="11" s="1"/>
  <c r="F26" i="11"/>
  <c r="H26" i="11" s="1"/>
  <c r="D27" i="11"/>
  <c r="F28" i="11"/>
  <c r="H28" i="11" s="1"/>
  <c r="C23" i="10"/>
  <c r="G23" i="10"/>
  <c r="C24" i="10"/>
  <c r="G24" i="10"/>
  <c r="C25" i="10"/>
  <c r="G25" i="10"/>
  <c r="C26" i="10"/>
  <c r="G26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E27" i="10" s="1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H28" i="10" s="1"/>
  <c r="G27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3" i="10"/>
  <c r="F23" i="10"/>
  <c r="H23" i="10" s="1"/>
  <c r="D24" i="10"/>
  <c r="F24" i="10"/>
  <c r="H24" i="10" s="1"/>
  <c r="D25" i="10"/>
  <c r="F25" i="10"/>
  <c r="H25" i="10" s="1"/>
  <c r="D26" i="10"/>
  <c r="F26" i="10"/>
  <c r="H26" i="10" s="1"/>
  <c r="F27" i="10"/>
  <c r="H27" i="10" s="1"/>
  <c r="D28" i="10"/>
  <c r="G34" i="1"/>
  <c r="G38" i="1"/>
  <c r="G42" i="1"/>
  <c r="D26" i="1"/>
  <c r="D30" i="1"/>
  <c r="D34" i="1"/>
  <c r="D38" i="1"/>
  <c r="C10" i="3"/>
  <c r="E10" i="3"/>
  <c r="G10" i="3"/>
  <c r="B11" i="3"/>
  <c r="D11" i="3"/>
  <c r="F11" i="3"/>
  <c r="H11" i="3"/>
  <c r="C12" i="3"/>
  <c r="E12" i="3"/>
  <c r="G12" i="3"/>
  <c r="B13" i="3"/>
  <c r="D13" i="3"/>
  <c r="F13" i="3"/>
  <c r="H13" i="3"/>
  <c r="C14" i="3"/>
  <c r="E14" i="3"/>
  <c r="G14" i="3"/>
  <c r="B15" i="3"/>
  <c r="D15" i="3"/>
  <c r="F15" i="3"/>
  <c r="H15" i="3"/>
  <c r="C16" i="3"/>
  <c r="E16" i="3"/>
  <c r="G16" i="3"/>
  <c r="B17" i="3"/>
  <c r="D17" i="3"/>
  <c r="F17" i="3"/>
  <c r="H17" i="3"/>
  <c r="C18" i="3"/>
  <c r="E18" i="3"/>
  <c r="G18" i="3"/>
  <c r="B19" i="3"/>
  <c r="D19" i="3"/>
  <c r="F19" i="3"/>
  <c r="H19" i="3"/>
  <c r="C20" i="3"/>
  <c r="E20" i="3"/>
  <c r="G20" i="3"/>
  <c r="B21" i="3"/>
  <c r="D21" i="3"/>
  <c r="F21" i="3"/>
  <c r="H21" i="3"/>
  <c r="C22" i="3"/>
  <c r="E22" i="3"/>
  <c r="G22" i="3"/>
  <c r="B23" i="3"/>
  <c r="D23" i="3"/>
  <c r="F23" i="3"/>
  <c r="H23" i="3"/>
  <c r="C24" i="3"/>
  <c r="E24" i="3"/>
  <c r="G24" i="3"/>
  <c r="B25" i="3"/>
  <c r="D25" i="3"/>
  <c r="F25" i="3"/>
  <c r="H25" i="3"/>
  <c r="B10" i="3"/>
  <c r="D10" i="3"/>
  <c r="F10" i="3"/>
  <c r="H10" i="3"/>
  <c r="C11" i="3"/>
  <c r="E11" i="3"/>
  <c r="G11" i="3"/>
  <c r="B12" i="3"/>
  <c r="D12" i="3"/>
  <c r="F12" i="3"/>
  <c r="H12" i="3"/>
  <c r="C13" i="3"/>
  <c r="E13" i="3"/>
  <c r="G13" i="3"/>
  <c r="B14" i="3"/>
  <c r="D14" i="3"/>
  <c r="F14" i="3"/>
  <c r="H14" i="3"/>
  <c r="C15" i="3"/>
  <c r="E15" i="3"/>
  <c r="G15" i="3"/>
  <c r="B16" i="3"/>
  <c r="D16" i="3"/>
  <c r="F16" i="3"/>
  <c r="H16" i="3"/>
  <c r="C17" i="3"/>
  <c r="E17" i="3"/>
  <c r="G17" i="3"/>
  <c r="B18" i="3"/>
  <c r="D18" i="3"/>
  <c r="F18" i="3"/>
  <c r="H18" i="3"/>
  <c r="C19" i="3"/>
  <c r="E19" i="3"/>
  <c r="G19" i="3"/>
  <c r="B20" i="3"/>
  <c r="D20" i="3"/>
  <c r="F20" i="3"/>
  <c r="H20" i="3"/>
  <c r="C21" i="3"/>
  <c r="E21" i="3"/>
  <c r="G21" i="3"/>
  <c r="B22" i="3"/>
  <c r="D22" i="3"/>
  <c r="F22" i="3"/>
  <c r="H22" i="3"/>
  <c r="C23" i="3"/>
  <c r="E23" i="3"/>
  <c r="G23" i="3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G43" i="1"/>
  <c r="D42" i="1"/>
  <c r="D41" i="1"/>
  <c r="G40" i="1"/>
  <c r="G39" i="1"/>
  <c r="D37" i="1"/>
  <c r="G36" i="1"/>
  <c r="G35" i="1"/>
  <c r="D33" i="1"/>
  <c r="G32" i="1"/>
  <c r="G31" i="1"/>
  <c r="G30" i="1"/>
  <c r="D29" i="1"/>
  <c r="G28" i="1"/>
  <c r="G27" i="1"/>
  <c r="G26" i="1"/>
  <c r="D25" i="1"/>
  <c r="G24" i="1"/>
  <c r="G23" i="1"/>
  <c r="H22" i="11" l="1"/>
  <c r="H30" i="11"/>
  <c r="H32" i="11"/>
  <c r="H34" i="11"/>
  <c r="H36" i="11"/>
  <c r="H38" i="11"/>
  <c r="H40" i="11"/>
  <c r="H42" i="11"/>
  <c r="E27" i="11"/>
  <c r="E29" i="11"/>
  <c r="E31" i="11"/>
  <c r="E33" i="11"/>
  <c r="E35" i="11"/>
  <c r="E37" i="11"/>
  <c r="E39" i="11"/>
  <c r="E41" i="11"/>
  <c r="E25" i="11"/>
  <c r="E24" i="11"/>
  <c r="E23" i="11"/>
  <c r="E22" i="11"/>
  <c r="H29" i="11"/>
  <c r="H31" i="11"/>
  <c r="H33" i="11"/>
  <c r="H35" i="11"/>
  <c r="H37" i="11"/>
  <c r="H39" i="11"/>
  <c r="H41" i="11"/>
  <c r="I26" i="11"/>
  <c r="J26" i="11"/>
  <c r="K26" i="11" s="1"/>
  <c r="I28" i="11"/>
  <c r="J28" i="11"/>
  <c r="K28" i="11" s="1"/>
  <c r="E30" i="11"/>
  <c r="E32" i="11"/>
  <c r="E34" i="11"/>
  <c r="E36" i="11"/>
  <c r="E38" i="11"/>
  <c r="E40" i="11"/>
  <c r="E42" i="11"/>
  <c r="D40" i="1"/>
  <c r="D36" i="1"/>
  <c r="D32" i="1"/>
  <c r="D28" i="1"/>
  <c r="D24" i="1"/>
  <c r="G41" i="1"/>
  <c r="G37" i="1"/>
  <c r="G33" i="1"/>
  <c r="G29" i="1"/>
  <c r="G25" i="1"/>
  <c r="D43" i="1"/>
  <c r="D39" i="1"/>
  <c r="D35" i="1"/>
  <c r="D31" i="1"/>
  <c r="D27" i="1"/>
  <c r="D23" i="1"/>
  <c r="H30" i="10"/>
  <c r="H32" i="10"/>
  <c r="H34" i="10"/>
  <c r="H36" i="10"/>
  <c r="H38" i="10"/>
  <c r="H40" i="10"/>
  <c r="H42" i="10"/>
  <c r="I27" i="10"/>
  <c r="J27" i="10"/>
  <c r="K27" i="10" s="1"/>
  <c r="E29" i="10"/>
  <c r="E31" i="10"/>
  <c r="E33" i="10"/>
  <c r="E35" i="10"/>
  <c r="E37" i="10"/>
  <c r="E39" i="10"/>
  <c r="E41" i="10"/>
  <c r="E43" i="10"/>
  <c r="E26" i="10"/>
  <c r="E25" i="10"/>
  <c r="E24" i="10"/>
  <c r="E23" i="10"/>
  <c r="H29" i="10"/>
  <c r="H31" i="10"/>
  <c r="H33" i="10"/>
  <c r="H35" i="10"/>
  <c r="H37" i="10"/>
  <c r="H39" i="10"/>
  <c r="H41" i="10"/>
  <c r="H43" i="10"/>
  <c r="E28" i="10"/>
  <c r="E30" i="10"/>
  <c r="E32" i="10"/>
  <c r="E34" i="10"/>
  <c r="E36" i="10"/>
  <c r="E38" i="10"/>
  <c r="E40" i="10"/>
  <c r="E42" i="10"/>
  <c r="I38" i="11" l="1"/>
  <c r="J38" i="11"/>
  <c r="K38" i="11" s="1"/>
  <c r="I40" i="11"/>
  <c r="J40" i="11"/>
  <c r="K40" i="11" s="1"/>
  <c r="I36" i="11"/>
  <c r="J36" i="11"/>
  <c r="K36" i="11" s="1"/>
  <c r="I32" i="11"/>
  <c r="J32" i="11"/>
  <c r="K32" i="11" s="1"/>
  <c r="J23" i="11"/>
  <c r="K23" i="11" s="1"/>
  <c r="I23" i="11"/>
  <c r="J25" i="11"/>
  <c r="K25" i="11" s="1"/>
  <c r="I25" i="11"/>
  <c r="I39" i="11"/>
  <c r="J39" i="11"/>
  <c r="K39" i="11" s="1"/>
  <c r="I35" i="11"/>
  <c r="J35" i="11"/>
  <c r="K35" i="11" s="1"/>
  <c r="I31" i="11"/>
  <c r="J31" i="11"/>
  <c r="K31" i="11" s="1"/>
  <c r="I27" i="11"/>
  <c r="J27" i="11"/>
  <c r="K27" i="11" s="1"/>
  <c r="I42" i="11"/>
  <c r="J42" i="11"/>
  <c r="K42" i="11" s="1"/>
  <c r="I34" i="11"/>
  <c r="J34" i="11"/>
  <c r="K34" i="11" s="1"/>
  <c r="I30" i="11"/>
  <c r="J30" i="11"/>
  <c r="K30" i="11" s="1"/>
  <c r="J22" i="11"/>
  <c r="K22" i="11" s="1"/>
  <c r="I22" i="11"/>
  <c r="J24" i="11"/>
  <c r="K24" i="11" s="1"/>
  <c r="I24" i="11"/>
  <c r="I41" i="11"/>
  <c r="J41" i="11"/>
  <c r="K41" i="11" s="1"/>
  <c r="I37" i="11"/>
  <c r="J37" i="11"/>
  <c r="K37" i="11" s="1"/>
  <c r="I33" i="11"/>
  <c r="J33" i="11"/>
  <c r="K33" i="11" s="1"/>
  <c r="I29" i="11"/>
  <c r="J29" i="11"/>
  <c r="K29" i="11" s="1"/>
  <c r="I42" i="10"/>
  <c r="J42" i="10"/>
  <c r="K42" i="10" s="1"/>
  <c r="I38" i="10"/>
  <c r="J38" i="10"/>
  <c r="K38" i="10" s="1"/>
  <c r="I34" i="10"/>
  <c r="J34" i="10"/>
  <c r="K34" i="10" s="1"/>
  <c r="I30" i="10"/>
  <c r="J30" i="10"/>
  <c r="K30" i="10" s="1"/>
  <c r="J23" i="10"/>
  <c r="K23" i="10" s="1"/>
  <c r="I23" i="10"/>
  <c r="J25" i="10"/>
  <c r="K25" i="10" s="1"/>
  <c r="I25" i="10"/>
  <c r="I43" i="10"/>
  <c r="J43" i="10"/>
  <c r="K43" i="10" s="1"/>
  <c r="I39" i="10"/>
  <c r="J39" i="10"/>
  <c r="K39" i="10" s="1"/>
  <c r="I35" i="10"/>
  <c r="J35" i="10"/>
  <c r="K35" i="10" s="1"/>
  <c r="I31" i="10"/>
  <c r="J31" i="10"/>
  <c r="K31" i="10" s="1"/>
  <c r="I40" i="10"/>
  <c r="J40" i="10"/>
  <c r="K40" i="10" s="1"/>
  <c r="I36" i="10"/>
  <c r="J36" i="10"/>
  <c r="K36" i="10" s="1"/>
  <c r="I32" i="10"/>
  <c r="J32" i="10"/>
  <c r="K32" i="10" s="1"/>
  <c r="I28" i="10"/>
  <c r="J28" i="10"/>
  <c r="K28" i="10" s="1"/>
  <c r="J24" i="10"/>
  <c r="K24" i="10" s="1"/>
  <c r="I24" i="10"/>
  <c r="J26" i="10"/>
  <c r="K26" i="10" s="1"/>
  <c r="I26" i="10"/>
  <c r="I41" i="10"/>
  <c r="J41" i="10"/>
  <c r="K41" i="10" s="1"/>
  <c r="I37" i="10"/>
  <c r="J37" i="10"/>
  <c r="K37" i="10" s="1"/>
  <c r="I33" i="10"/>
  <c r="J33" i="10"/>
  <c r="K33" i="10" s="1"/>
  <c r="I29" i="10"/>
  <c r="J29" i="10"/>
  <c r="K29" i="10" s="1"/>
  <c r="C13" i="1"/>
  <c r="C12" i="1"/>
  <c r="C11" i="1"/>
  <c r="C10" i="1"/>
  <c r="C9" i="1"/>
  <c r="C8" i="1"/>
  <c r="F43" i="1" l="1"/>
  <c r="H43" i="1" s="1"/>
  <c r="C24" i="1"/>
  <c r="C28" i="1"/>
  <c r="C32" i="1"/>
  <c r="C36" i="1"/>
  <c r="C40" i="1"/>
  <c r="C25" i="1"/>
  <c r="C27" i="1"/>
  <c r="C29" i="1"/>
  <c r="C31" i="1"/>
  <c r="C33" i="1"/>
  <c r="C35" i="1"/>
  <c r="C37" i="1"/>
  <c r="C39" i="1"/>
  <c r="C41" i="1"/>
  <c r="C43" i="1"/>
  <c r="F24" i="1"/>
  <c r="H24" i="1" s="1"/>
  <c r="F26" i="1"/>
  <c r="H26" i="1" s="1"/>
  <c r="F28" i="1"/>
  <c r="H28" i="1" s="1"/>
  <c r="F30" i="1"/>
  <c r="H30" i="1" s="1"/>
  <c r="F32" i="1"/>
  <c r="H32" i="1" s="1"/>
  <c r="F34" i="1"/>
  <c r="H34" i="1" s="1"/>
  <c r="F36" i="1"/>
  <c r="H36" i="1" s="1"/>
  <c r="F38" i="1"/>
  <c r="H38" i="1" s="1"/>
  <c r="F40" i="1"/>
  <c r="H40" i="1" s="1"/>
  <c r="F42" i="1"/>
  <c r="H42" i="1" s="1"/>
  <c r="C26" i="1"/>
  <c r="C30" i="1"/>
  <c r="C34" i="1"/>
  <c r="C38" i="1"/>
  <c r="C42" i="1"/>
  <c r="F23" i="1"/>
  <c r="H23" i="1" s="1"/>
  <c r="F25" i="1"/>
  <c r="H25" i="1" s="1"/>
  <c r="F27" i="1"/>
  <c r="H27" i="1" s="1"/>
  <c r="F29" i="1"/>
  <c r="H29" i="1" s="1"/>
  <c r="F31" i="1"/>
  <c r="H31" i="1" s="1"/>
  <c r="F33" i="1"/>
  <c r="H33" i="1" s="1"/>
  <c r="F35" i="1"/>
  <c r="H35" i="1" s="1"/>
  <c r="F37" i="1"/>
  <c r="H37" i="1" s="1"/>
  <c r="F39" i="1"/>
  <c r="H39" i="1" s="1"/>
  <c r="F41" i="1"/>
  <c r="H41" i="1" s="1"/>
  <c r="C23" i="1"/>
  <c r="E42" i="1" l="1"/>
  <c r="E34" i="1"/>
  <c r="E26" i="1"/>
  <c r="E41" i="1"/>
  <c r="E37" i="1"/>
  <c r="E33" i="1"/>
  <c r="E29" i="1"/>
  <c r="E25" i="1"/>
  <c r="E36" i="1"/>
  <c r="E28" i="1"/>
  <c r="E23" i="1"/>
  <c r="E38" i="1"/>
  <c r="E30" i="1"/>
  <c r="E43" i="1"/>
  <c r="E39" i="1"/>
  <c r="E35" i="1"/>
  <c r="E31" i="1"/>
  <c r="E27" i="1"/>
  <c r="E40" i="1"/>
  <c r="E32" i="1"/>
  <c r="E24" i="1"/>
  <c r="D11" i="6" l="1"/>
  <c r="C11" i="6"/>
  <c r="C11" i="5" s="1"/>
  <c r="D27" i="6"/>
  <c r="C27" i="6"/>
  <c r="D18" i="6"/>
  <c r="C18" i="6"/>
  <c r="D26" i="6"/>
  <c r="D26" i="5" s="1"/>
  <c r="C26" i="6"/>
  <c r="D17" i="6"/>
  <c r="C17" i="6"/>
  <c r="D10" i="6"/>
  <c r="C10" i="6"/>
  <c r="D23" i="6"/>
  <c r="C23" i="6"/>
  <c r="C23" i="5" s="1"/>
  <c r="D16" i="6"/>
  <c r="D16" i="5" s="1"/>
  <c r="C16" i="6"/>
  <c r="D24" i="6"/>
  <c r="D24" i="5" s="1"/>
  <c r="C24" i="6"/>
  <c r="D13" i="6"/>
  <c r="C13" i="6"/>
  <c r="C13" i="5" s="1"/>
  <c r="D29" i="6"/>
  <c r="C29" i="6"/>
  <c r="D19" i="6"/>
  <c r="C19" i="6"/>
  <c r="D14" i="6"/>
  <c r="D14" i="5" s="1"/>
  <c r="C14" i="6"/>
  <c r="D22" i="6"/>
  <c r="D22" i="7" s="1"/>
  <c r="C22" i="6"/>
  <c r="C22" i="5" s="1"/>
  <c r="D30" i="6"/>
  <c r="D30" i="5" s="1"/>
  <c r="C30" i="6"/>
  <c r="D25" i="6"/>
  <c r="D25" i="5" s="1"/>
  <c r="C25" i="6"/>
  <c r="D15" i="6"/>
  <c r="C15" i="6"/>
  <c r="C15" i="5" s="1"/>
  <c r="D12" i="6"/>
  <c r="C12" i="6"/>
  <c r="C12" i="5" s="1"/>
  <c r="D20" i="6"/>
  <c r="C20" i="6"/>
  <c r="C20" i="5" s="1"/>
  <c r="D28" i="6"/>
  <c r="D28" i="5" s="1"/>
  <c r="C28" i="6"/>
  <c r="D21" i="6"/>
  <c r="D22" i="9" s="1"/>
  <c r="C21" i="6"/>
  <c r="C26" i="5"/>
  <c r="C14" i="5"/>
  <c r="J27" i="1"/>
  <c r="K27" i="1" s="1"/>
  <c r="I27" i="1"/>
  <c r="C18" i="5"/>
  <c r="J31" i="1"/>
  <c r="K31" i="1" s="1"/>
  <c r="I31" i="1"/>
  <c r="J39" i="1"/>
  <c r="K39" i="1" s="1"/>
  <c r="I39" i="1"/>
  <c r="I38" i="1"/>
  <c r="J38" i="1"/>
  <c r="K38" i="1" s="1"/>
  <c r="J25" i="1"/>
  <c r="K25" i="1" s="1"/>
  <c r="I25" i="1"/>
  <c r="J33" i="1"/>
  <c r="K33" i="1" s="1"/>
  <c r="I33" i="1"/>
  <c r="I34" i="1"/>
  <c r="J34" i="1"/>
  <c r="K34" i="1" s="1"/>
  <c r="J35" i="1"/>
  <c r="K35" i="1" s="1"/>
  <c r="I35" i="1"/>
  <c r="I30" i="1"/>
  <c r="J30" i="1"/>
  <c r="K30" i="1" s="1"/>
  <c r="J23" i="1"/>
  <c r="K23" i="1" s="1"/>
  <c r="C10" i="5"/>
  <c r="I23" i="1"/>
  <c r="J29" i="1"/>
  <c r="K29" i="1" s="1"/>
  <c r="I29" i="1"/>
  <c r="I26" i="1"/>
  <c r="J26" i="1"/>
  <c r="K26" i="1" s="1"/>
  <c r="I42" i="1"/>
  <c r="C29" i="5"/>
  <c r="J42" i="1"/>
  <c r="K42" i="1" s="1"/>
  <c r="I24" i="1"/>
  <c r="J24" i="1"/>
  <c r="K24" i="1" s="1"/>
  <c r="I32" i="1"/>
  <c r="J32" i="1"/>
  <c r="K32" i="1" s="1"/>
  <c r="I40" i="1"/>
  <c r="J40" i="1"/>
  <c r="K40" i="1" s="1"/>
  <c r="I28" i="1"/>
  <c r="J28" i="1"/>
  <c r="K28" i="1" s="1"/>
  <c r="I36" i="1"/>
  <c r="J36" i="1"/>
  <c r="K36" i="1" s="1"/>
  <c r="J43" i="1"/>
  <c r="K43" i="1" s="1"/>
  <c r="I43" i="1"/>
  <c r="J37" i="1"/>
  <c r="K37" i="1" s="1"/>
  <c r="I37" i="1"/>
  <c r="J41" i="1"/>
  <c r="K41" i="1" s="1"/>
  <c r="I41" i="1"/>
  <c r="C19" i="5"/>
  <c r="C27" i="5"/>
  <c r="D25" i="9" l="1"/>
  <c r="F18" i="6"/>
  <c r="G18" i="6" s="1"/>
  <c r="D18" i="5"/>
  <c r="F18" i="5" s="1"/>
  <c r="G18" i="5" s="1"/>
  <c r="E18" i="6"/>
  <c r="D21" i="5"/>
  <c r="F26" i="6"/>
  <c r="G26" i="6" s="1"/>
  <c r="E26" i="6"/>
  <c r="F17" i="6"/>
  <c r="G17" i="6" s="1"/>
  <c r="F25" i="6"/>
  <c r="G25" i="6" s="1"/>
  <c r="E12" i="6"/>
  <c r="D17" i="5"/>
  <c r="E14" i="6"/>
  <c r="D24" i="7"/>
  <c r="D21" i="7"/>
  <c r="E29" i="6"/>
  <c r="D28" i="7"/>
  <c r="D29" i="9"/>
  <c r="D30" i="7"/>
  <c r="D31" i="9"/>
  <c r="C23" i="7"/>
  <c r="C24" i="9"/>
  <c r="C15" i="7"/>
  <c r="C16" i="9"/>
  <c r="C27" i="7"/>
  <c r="C28" i="9"/>
  <c r="C19" i="7"/>
  <c r="C20" i="9"/>
  <c r="C11" i="7"/>
  <c r="C12" i="9"/>
  <c r="C29" i="7"/>
  <c r="C30" i="9"/>
  <c r="C13" i="7"/>
  <c r="C14" i="9"/>
  <c r="D16" i="7"/>
  <c r="D17" i="9"/>
  <c r="D17" i="7"/>
  <c r="D18" i="9"/>
  <c r="C22" i="7"/>
  <c r="F22" i="7" s="1"/>
  <c r="G22" i="7" s="1"/>
  <c r="C23" i="9"/>
  <c r="C20" i="7"/>
  <c r="C21" i="9"/>
  <c r="C12" i="7"/>
  <c r="C13" i="9"/>
  <c r="D25" i="7"/>
  <c r="D26" i="9"/>
  <c r="C26" i="7"/>
  <c r="C27" i="9"/>
  <c r="C18" i="7"/>
  <c r="C19" i="9"/>
  <c r="C14" i="7"/>
  <c r="C15" i="9"/>
  <c r="C28" i="7"/>
  <c r="E28" i="7" s="1"/>
  <c r="C29" i="9"/>
  <c r="F24" i="6"/>
  <c r="G24" i="6" s="1"/>
  <c r="C25" i="9"/>
  <c r="C30" i="7"/>
  <c r="F30" i="7" s="1"/>
  <c r="G30" i="7" s="1"/>
  <c r="C31" i="9"/>
  <c r="D23" i="5"/>
  <c r="F23" i="5" s="1"/>
  <c r="G23" i="5" s="1"/>
  <c r="D24" i="9"/>
  <c r="F24" i="9" s="1"/>
  <c r="D15" i="5"/>
  <c r="F15" i="5" s="1"/>
  <c r="G15" i="5" s="1"/>
  <c r="D16" i="9"/>
  <c r="D27" i="5"/>
  <c r="E27" i="5" s="1"/>
  <c r="D28" i="9"/>
  <c r="F28" i="9" s="1"/>
  <c r="D19" i="7"/>
  <c r="E19" i="7" s="1"/>
  <c r="D20" i="9"/>
  <c r="D11" i="7"/>
  <c r="F11" i="7" s="1"/>
  <c r="G11" i="7" s="1"/>
  <c r="D12" i="9"/>
  <c r="D29" i="7"/>
  <c r="F29" i="7" s="1"/>
  <c r="G29" i="7" s="1"/>
  <c r="D30" i="9"/>
  <c r="D13" i="7"/>
  <c r="E13" i="7" s="1"/>
  <c r="D14" i="9"/>
  <c r="C16" i="7"/>
  <c r="F16" i="7" s="1"/>
  <c r="G16" i="7" s="1"/>
  <c r="C17" i="9"/>
  <c r="C17" i="5"/>
  <c r="C18" i="9"/>
  <c r="D22" i="5"/>
  <c r="E22" i="5" s="1"/>
  <c r="D23" i="9"/>
  <c r="C21" i="7"/>
  <c r="F21" i="7" s="1"/>
  <c r="G21" i="7" s="1"/>
  <c r="C22" i="9"/>
  <c r="D20" i="7"/>
  <c r="E20" i="7" s="1"/>
  <c r="D21" i="9"/>
  <c r="D12" i="7"/>
  <c r="E12" i="7" s="1"/>
  <c r="D13" i="9"/>
  <c r="F13" i="9" s="1"/>
  <c r="C25" i="7"/>
  <c r="E25" i="7" s="1"/>
  <c r="C26" i="9"/>
  <c r="D26" i="7"/>
  <c r="E26" i="7" s="1"/>
  <c r="D27" i="9"/>
  <c r="D18" i="7"/>
  <c r="E18" i="7" s="1"/>
  <c r="D19" i="9"/>
  <c r="F19" i="9" s="1"/>
  <c r="D14" i="7"/>
  <c r="F14" i="7" s="1"/>
  <c r="G14" i="7" s="1"/>
  <c r="D15" i="9"/>
  <c r="F15" i="9" s="1"/>
  <c r="C10" i="7"/>
  <c r="C11" i="9"/>
  <c r="D10" i="7"/>
  <c r="D11" i="9"/>
  <c r="D19" i="5"/>
  <c r="E19" i="5" s="1"/>
  <c r="D13" i="5"/>
  <c r="E13" i="5" s="1"/>
  <c r="E13" i="6"/>
  <c r="F16" i="6"/>
  <c r="G16" i="6" s="1"/>
  <c r="C17" i="7"/>
  <c r="E17" i="7" s="1"/>
  <c r="E28" i="6"/>
  <c r="E19" i="6"/>
  <c r="D29" i="5"/>
  <c r="E29" i="5" s="1"/>
  <c r="E11" i="6"/>
  <c r="F22" i="6"/>
  <c r="G22" i="6" s="1"/>
  <c r="C21" i="5"/>
  <c r="E27" i="6"/>
  <c r="D23" i="7"/>
  <c r="F23" i="7" s="1"/>
  <c r="G23" i="7" s="1"/>
  <c r="C30" i="5"/>
  <c r="F30" i="5" s="1"/>
  <c r="G30" i="5" s="1"/>
  <c r="E15" i="6"/>
  <c r="F15" i="6"/>
  <c r="G15" i="6" s="1"/>
  <c r="F27" i="6"/>
  <c r="G27" i="6" s="1"/>
  <c r="F28" i="6"/>
  <c r="G28" i="6" s="1"/>
  <c r="E10" i="6"/>
  <c r="E17" i="6"/>
  <c r="E30" i="6"/>
  <c r="D20" i="5"/>
  <c r="E20" i="5" s="1"/>
  <c r="E24" i="6"/>
  <c r="D11" i="5"/>
  <c r="F11" i="5" s="1"/>
  <c r="G11" i="5" s="1"/>
  <c r="D12" i="5"/>
  <c r="F12" i="5" s="1"/>
  <c r="G12" i="5" s="1"/>
  <c r="E20" i="6"/>
  <c r="E21" i="6"/>
  <c r="E23" i="6"/>
  <c r="E22" i="6"/>
  <c r="E16" i="6"/>
  <c r="E25" i="6"/>
  <c r="C16" i="5"/>
  <c r="E16" i="5" s="1"/>
  <c r="F13" i="6"/>
  <c r="G13" i="6" s="1"/>
  <c r="F29" i="6"/>
  <c r="G29" i="6" s="1"/>
  <c r="C25" i="5"/>
  <c r="E25" i="5" s="1"/>
  <c r="F20" i="6"/>
  <c r="G20" i="6" s="1"/>
  <c r="F12" i="6"/>
  <c r="G12" i="6" s="1"/>
  <c r="F19" i="6"/>
  <c r="G19" i="6" s="1"/>
  <c r="F14" i="6"/>
  <c r="G14" i="6" s="1"/>
  <c r="F11" i="6"/>
  <c r="G11" i="6" s="1"/>
  <c r="F21" i="6"/>
  <c r="G21" i="6" s="1"/>
  <c r="F10" i="6"/>
  <c r="G10" i="6" s="1"/>
  <c r="D27" i="7"/>
  <c r="F27" i="7" s="1"/>
  <c r="G27" i="7" s="1"/>
  <c r="D10" i="5"/>
  <c r="F10" i="5" s="1"/>
  <c r="G10" i="5" s="1"/>
  <c r="D15" i="7"/>
  <c r="E15" i="7" s="1"/>
  <c r="F30" i="6"/>
  <c r="G30" i="6" s="1"/>
  <c r="C28" i="5"/>
  <c r="E28" i="5" s="1"/>
  <c r="F23" i="6"/>
  <c r="G23" i="6" s="1"/>
  <c r="E23" i="5"/>
  <c r="C24" i="7"/>
  <c r="E24" i="7" s="1"/>
  <c r="C24" i="5"/>
  <c r="E14" i="5"/>
  <c r="F19" i="5"/>
  <c r="G19" i="5" s="1"/>
  <c r="F26" i="5"/>
  <c r="G26" i="5" s="1"/>
  <c r="F14" i="5"/>
  <c r="G14" i="5" s="1"/>
  <c r="E26" i="5"/>
  <c r="F27" i="5" l="1"/>
  <c r="G27" i="5" s="1"/>
  <c r="E22" i="7"/>
  <c r="E15" i="5"/>
  <c r="E18" i="5"/>
  <c r="F29" i="5"/>
  <c r="G29" i="5" s="1"/>
  <c r="E17" i="5"/>
  <c r="E11" i="5"/>
  <c r="F13" i="5"/>
  <c r="G13" i="5" s="1"/>
  <c r="F20" i="5"/>
  <c r="G20" i="5" s="1"/>
  <c r="F16" i="5"/>
  <c r="G16" i="5" s="1"/>
  <c r="E21" i="5"/>
  <c r="F17" i="5"/>
  <c r="G17" i="5" s="1"/>
  <c r="E30" i="5"/>
  <c r="F22" i="5"/>
  <c r="G22" i="5" s="1"/>
  <c r="F28" i="5"/>
  <c r="G28" i="5" s="1"/>
  <c r="E10" i="5"/>
  <c r="F19" i="7"/>
  <c r="G19" i="7" s="1"/>
  <c r="E29" i="7"/>
  <c r="E10" i="7"/>
  <c r="F15" i="7"/>
  <c r="F25" i="5"/>
  <c r="G25" i="5" s="1"/>
  <c r="G15" i="7"/>
  <c r="F17" i="7"/>
  <c r="G17" i="7" s="1"/>
  <c r="E14" i="7"/>
  <c r="F13" i="7"/>
  <c r="G13" i="7" s="1"/>
  <c r="E11" i="7"/>
  <c r="E27" i="7"/>
  <c r="E23" i="7"/>
  <c r="E12" i="5"/>
  <c r="F21" i="5"/>
  <c r="G21" i="5" s="1"/>
  <c r="E30" i="7"/>
  <c r="E21" i="7"/>
  <c r="F28" i="7"/>
  <c r="G28" i="7" s="1"/>
  <c r="F25" i="7"/>
  <c r="G25" i="7" s="1"/>
  <c r="F10" i="7"/>
  <c r="G10" i="7" s="1"/>
  <c r="F12" i="7"/>
  <c r="G12" i="7" s="1"/>
  <c r="E16" i="7"/>
  <c r="F20" i="7"/>
  <c r="G20" i="7" s="1"/>
  <c r="E26" i="9"/>
  <c r="F22" i="9"/>
  <c r="G22" i="9" s="1"/>
  <c r="E22" i="9"/>
  <c r="F18" i="9"/>
  <c r="G18" i="9" s="1"/>
  <c r="E18" i="9"/>
  <c r="E17" i="9"/>
  <c r="F31" i="9"/>
  <c r="G31" i="9" s="1"/>
  <c r="E31" i="9"/>
  <c r="F25" i="9"/>
  <c r="G25" i="9" s="1"/>
  <c r="E25" i="9"/>
  <c r="F29" i="9"/>
  <c r="G29" i="9" s="1"/>
  <c r="E29" i="9"/>
  <c r="G15" i="9"/>
  <c r="E15" i="9"/>
  <c r="G19" i="9"/>
  <c r="E19" i="9"/>
  <c r="F27" i="9"/>
  <c r="G27" i="9" s="1"/>
  <c r="E27" i="9"/>
  <c r="F26" i="9"/>
  <c r="G26" i="9" s="1"/>
  <c r="G13" i="9"/>
  <c r="E13" i="9"/>
  <c r="F21" i="9"/>
  <c r="G21" i="9" s="1"/>
  <c r="E21" i="9"/>
  <c r="E23" i="9"/>
  <c r="F23" i="9"/>
  <c r="G23" i="9" s="1"/>
  <c r="F17" i="9"/>
  <c r="G17" i="9" s="1"/>
  <c r="F14" i="9"/>
  <c r="E14" i="9"/>
  <c r="G14" i="9"/>
  <c r="F30" i="9"/>
  <c r="G30" i="9" s="1"/>
  <c r="E30" i="9"/>
  <c r="F12" i="9"/>
  <c r="G12" i="9" s="1"/>
  <c r="E12" i="9"/>
  <c r="F20" i="9"/>
  <c r="G20" i="9" s="1"/>
  <c r="E20" i="9"/>
  <c r="G28" i="9"/>
  <c r="E28" i="9"/>
  <c r="F16" i="9"/>
  <c r="G16" i="9" s="1"/>
  <c r="E16" i="9"/>
  <c r="G24" i="9"/>
  <c r="E24" i="9"/>
  <c r="F18" i="7"/>
  <c r="G18" i="7" s="1"/>
  <c r="F26" i="7"/>
  <c r="G26" i="7" s="1"/>
  <c r="F11" i="9"/>
  <c r="G11" i="9" s="1"/>
  <c r="E11" i="9"/>
  <c r="E24" i="5"/>
  <c r="F24" i="5"/>
  <c r="G24" i="5" s="1"/>
  <c r="F24" i="7"/>
  <c r="G24" i="7" s="1"/>
  <c r="AT12" i="9" l="1"/>
  <c r="AP12" i="9"/>
  <c r="AL12" i="9"/>
  <c r="AH12" i="9"/>
  <c r="AD12" i="9"/>
  <c r="Z12" i="9"/>
  <c r="V12" i="9"/>
  <c r="R12" i="9"/>
  <c r="N12" i="9"/>
  <c r="J12" i="9"/>
  <c r="AU12" i="9"/>
  <c r="AA12" i="9"/>
  <c r="K12" i="9"/>
  <c r="AO12" i="9"/>
  <c r="AG12" i="9"/>
  <c r="Y12" i="9"/>
  <c r="Q12" i="9"/>
  <c r="I12" i="9"/>
  <c r="AM12" i="9"/>
  <c r="W12" i="9"/>
  <c r="AV12" i="9"/>
  <c r="AR12" i="9"/>
  <c r="AN12" i="9"/>
  <c r="AJ12" i="9"/>
  <c r="AF12" i="9"/>
  <c r="AB12" i="9"/>
  <c r="X12" i="9"/>
  <c r="T12" i="9"/>
  <c r="P12" i="9"/>
  <c r="L12" i="9"/>
  <c r="H12" i="9"/>
  <c r="AI12" i="9"/>
  <c r="S12" i="9"/>
  <c r="AS12" i="9"/>
  <c r="AK12" i="9"/>
  <c r="AC12" i="9"/>
  <c r="U12" i="9"/>
  <c r="M12" i="9"/>
  <c r="AQ12" i="9"/>
  <c r="AE12" i="9"/>
  <c r="O12" i="9"/>
  <c r="AS14" i="9"/>
  <c r="AO14" i="9"/>
  <c r="AK14" i="9"/>
  <c r="AG14" i="9"/>
  <c r="AC14" i="9"/>
  <c r="Y14" i="9"/>
  <c r="U14" i="9"/>
  <c r="Q14" i="9"/>
  <c r="M14" i="9"/>
  <c r="I14" i="9"/>
  <c r="AT14" i="9"/>
  <c r="AP14" i="9"/>
  <c r="AL14" i="9"/>
  <c r="AH14" i="9"/>
  <c r="AD14" i="9"/>
  <c r="Z14" i="9"/>
  <c r="V14" i="9"/>
  <c r="R14" i="9"/>
  <c r="N14" i="9"/>
  <c r="J14" i="9"/>
  <c r="AU14" i="9"/>
  <c r="AQ14" i="9"/>
  <c r="AM14" i="9"/>
  <c r="AI14" i="9"/>
  <c r="AE14" i="9"/>
  <c r="AA14" i="9"/>
  <c r="W14" i="9"/>
  <c r="S14" i="9"/>
  <c r="O14" i="9"/>
  <c r="K14" i="9"/>
  <c r="AV14" i="9"/>
  <c r="AR14" i="9"/>
  <c r="AN14" i="9"/>
  <c r="AJ14" i="9"/>
  <c r="AF14" i="9"/>
  <c r="AB14" i="9"/>
  <c r="X14" i="9"/>
  <c r="T14" i="9"/>
  <c r="P14" i="9"/>
  <c r="L14" i="9"/>
  <c r="H14" i="9"/>
  <c r="AV21" i="9"/>
  <c r="AR21" i="9"/>
  <c r="AN21" i="9"/>
  <c r="AJ21" i="9"/>
  <c r="AF21" i="9"/>
  <c r="AB21" i="9"/>
  <c r="X21" i="9"/>
  <c r="T21" i="9"/>
  <c r="P21" i="9"/>
  <c r="L21" i="9"/>
  <c r="H21" i="9"/>
  <c r="AQ21" i="9"/>
  <c r="AI21" i="9"/>
  <c r="AA21" i="9"/>
  <c r="S21" i="9"/>
  <c r="K21" i="9"/>
  <c r="AO21" i="9"/>
  <c r="AG21" i="9"/>
  <c r="Y21" i="9"/>
  <c r="Q21" i="9"/>
  <c r="I21" i="9"/>
  <c r="AT21" i="9"/>
  <c r="AP21" i="9"/>
  <c r="AL21" i="9"/>
  <c r="AH21" i="9"/>
  <c r="AD21" i="9"/>
  <c r="Z21" i="9"/>
  <c r="V21" i="9"/>
  <c r="R21" i="9"/>
  <c r="N21" i="9"/>
  <c r="J21" i="9"/>
  <c r="AU21" i="9"/>
  <c r="AM21" i="9"/>
  <c r="AE21" i="9"/>
  <c r="W21" i="9"/>
  <c r="O21" i="9"/>
  <c r="AS21" i="9"/>
  <c r="AK21" i="9"/>
  <c r="AC21" i="9"/>
  <c r="U21" i="9"/>
  <c r="M21" i="9"/>
  <c r="AS25" i="9"/>
  <c r="AO25" i="9"/>
  <c r="AK25" i="9"/>
  <c r="AG25" i="9"/>
  <c r="AC25" i="9"/>
  <c r="Y25" i="9"/>
  <c r="U25" i="9"/>
  <c r="Q25" i="9"/>
  <c r="M25" i="9"/>
  <c r="I25" i="9"/>
  <c r="AT25" i="9"/>
  <c r="AP25" i="9"/>
  <c r="AL25" i="9"/>
  <c r="AH25" i="9"/>
  <c r="AD25" i="9"/>
  <c r="Z25" i="9"/>
  <c r="V25" i="9"/>
  <c r="R25" i="9"/>
  <c r="N25" i="9"/>
  <c r="J25" i="9"/>
  <c r="AU25" i="9"/>
  <c r="AQ25" i="9"/>
  <c r="AM25" i="9"/>
  <c r="AI25" i="9"/>
  <c r="AE25" i="9"/>
  <c r="AA25" i="9"/>
  <c r="W25" i="9"/>
  <c r="S25" i="9"/>
  <c r="O25" i="9"/>
  <c r="K25" i="9"/>
  <c r="AV25" i="9"/>
  <c r="AR25" i="9"/>
  <c r="AN25" i="9"/>
  <c r="AJ25" i="9"/>
  <c r="AF25" i="9"/>
  <c r="AB25" i="9"/>
  <c r="X25" i="9"/>
  <c r="T25" i="9"/>
  <c r="P25" i="9"/>
  <c r="L25" i="9"/>
  <c r="H25" i="9"/>
  <c r="AV22" i="9"/>
  <c r="AR22" i="9"/>
  <c r="AN22" i="9"/>
  <c r="AJ22" i="9"/>
  <c r="AF22" i="9"/>
  <c r="AU22" i="9"/>
  <c r="AQ22" i="9"/>
  <c r="AM22" i="9"/>
  <c r="AI22" i="9"/>
  <c r="AE22" i="9"/>
  <c r="AA22" i="9"/>
  <c r="W22" i="9"/>
  <c r="S22" i="9"/>
  <c r="O22" i="9"/>
  <c r="K22" i="9"/>
  <c r="Z22" i="9"/>
  <c r="R22" i="9"/>
  <c r="J22" i="9"/>
  <c r="X22" i="9"/>
  <c r="P22" i="9"/>
  <c r="H22" i="9"/>
  <c r="AT22" i="9"/>
  <c r="AP22" i="9"/>
  <c r="AL22" i="9"/>
  <c r="AH22" i="9"/>
  <c r="AD22" i="9"/>
  <c r="AS22" i="9"/>
  <c r="AO22" i="9"/>
  <c r="AK22" i="9"/>
  <c r="AG22" i="9"/>
  <c r="AC22" i="9"/>
  <c r="Y22" i="9"/>
  <c r="U22" i="9"/>
  <c r="Q22" i="9"/>
  <c r="M22" i="9"/>
  <c r="I22" i="9"/>
  <c r="V22" i="9"/>
  <c r="N22" i="9"/>
  <c r="AB22" i="9"/>
  <c r="T22" i="9"/>
  <c r="L22" i="9"/>
  <c r="AV24" i="9"/>
  <c r="AR24" i="9"/>
  <c r="AN24" i="9"/>
  <c r="AJ24" i="9"/>
  <c r="AF24" i="9"/>
  <c r="AB24" i="9"/>
  <c r="X24" i="9"/>
  <c r="T24" i="9"/>
  <c r="P24" i="9"/>
  <c r="L24" i="9"/>
  <c r="H24" i="9"/>
  <c r="AS24" i="9"/>
  <c r="AO24" i="9"/>
  <c r="AK24" i="9"/>
  <c r="AG24" i="9"/>
  <c r="AC24" i="9"/>
  <c r="Y24" i="9"/>
  <c r="U24" i="9"/>
  <c r="Q24" i="9"/>
  <c r="M24" i="9"/>
  <c r="I24" i="9"/>
  <c r="AT24" i="9"/>
  <c r="AP24" i="9"/>
  <c r="AL24" i="9"/>
  <c r="AH24" i="9"/>
  <c r="AD24" i="9"/>
  <c r="Z24" i="9"/>
  <c r="V24" i="9"/>
  <c r="R24" i="9"/>
  <c r="N24" i="9"/>
  <c r="J24" i="9"/>
  <c r="AU24" i="9"/>
  <c r="AQ24" i="9"/>
  <c r="AM24" i="9"/>
  <c r="AI24" i="9"/>
  <c r="AE24" i="9"/>
  <c r="AA24" i="9"/>
  <c r="W24" i="9"/>
  <c r="S24" i="9"/>
  <c r="O24" i="9"/>
  <c r="K24" i="9"/>
  <c r="AS16" i="9"/>
  <c r="AO16" i="9"/>
  <c r="AK16" i="9"/>
  <c r="AG16" i="9"/>
  <c r="AC16" i="9"/>
  <c r="Y16" i="9"/>
  <c r="U16" i="9"/>
  <c r="Q16" i="9"/>
  <c r="M16" i="9"/>
  <c r="I16" i="9"/>
  <c r="AT16" i="9"/>
  <c r="AP16" i="9"/>
  <c r="AL16" i="9"/>
  <c r="AH16" i="9"/>
  <c r="AD16" i="9"/>
  <c r="Z16" i="9"/>
  <c r="V16" i="9"/>
  <c r="R16" i="9"/>
  <c r="N16" i="9"/>
  <c r="J16" i="9"/>
  <c r="AU16" i="9"/>
  <c r="AQ16" i="9"/>
  <c r="AM16" i="9"/>
  <c r="AI16" i="9"/>
  <c r="AE16" i="9"/>
  <c r="AA16" i="9"/>
  <c r="W16" i="9"/>
  <c r="S16" i="9"/>
  <c r="O16" i="9"/>
  <c r="K16" i="9"/>
  <c r="AV16" i="9"/>
  <c r="AR16" i="9"/>
  <c r="AN16" i="9"/>
  <c r="AJ16" i="9"/>
  <c r="AF16" i="9"/>
  <c r="AB16" i="9"/>
  <c r="X16" i="9"/>
  <c r="T16" i="9"/>
  <c r="P16" i="9"/>
  <c r="L16" i="9"/>
  <c r="H16" i="9"/>
  <c r="AS28" i="9"/>
  <c r="AO28" i="9"/>
  <c r="AK28" i="9"/>
  <c r="AG28" i="9"/>
  <c r="AC28" i="9"/>
  <c r="Y28" i="9"/>
  <c r="U28" i="9"/>
  <c r="Q28" i="9"/>
  <c r="M28" i="9"/>
  <c r="I28" i="9"/>
  <c r="AT28" i="9"/>
  <c r="AP28" i="9"/>
  <c r="AL28" i="9"/>
  <c r="AH28" i="9"/>
  <c r="AD28" i="9"/>
  <c r="Z28" i="9"/>
  <c r="V28" i="9"/>
  <c r="R28" i="9"/>
  <c r="N28" i="9"/>
  <c r="J28" i="9"/>
  <c r="AU28" i="9"/>
  <c r="AQ28" i="9"/>
  <c r="AM28" i="9"/>
  <c r="AI28" i="9"/>
  <c r="AE28" i="9"/>
  <c r="AA28" i="9"/>
  <c r="W28" i="9"/>
  <c r="S28" i="9"/>
  <c r="O28" i="9"/>
  <c r="K28" i="9"/>
  <c r="AV28" i="9"/>
  <c r="AR28" i="9"/>
  <c r="AN28" i="9"/>
  <c r="AJ28" i="9"/>
  <c r="AF28" i="9"/>
  <c r="AB28" i="9"/>
  <c r="X28" i="9"/>
  <c r="T28" i="9"/>
  <c r="P28" i="9"/>
  <c r="L28" i="9"/>
  <c r="H28" i="9"/>
  <c r="AU20" i="9"/>
  <c r="AQ20" i="9"/>
  <c r="AM20" i="9"/>
  <c r="AI20" i="9"/>
  <c r="AE20" i="9"/>
  <c r="AS20" i="9"/>
  <c r="AO20" i="9"/>
  <c r="AK20" i="9"/>
  <c r="AG20" i="9"/>
  <c r="AC20" i="9"/>
  <c r="Y20" i="9"/>
  <c r="U20" i="9"/>
  <c r="Q20" i="9"/>
  <c r="M20" i="9"/>
  <c r="I20" i="9"/>
  <c r="AP20" i="9"/>
  <c r="AA20" i="9"/>
  <c r="S20" i="9"/>
  <c r="K20" i="9"/>
  <c r="AL20" i="9"/>
  <c r="AD20" i="9"/>
  <c r="V20" i="9"/>
  <c r="N20" i="9"/>
  <c r="AV20" i="9"/>
  <c r="AN20" i="9"/>
  <c r="AF20" i="9"/>
  <c r="X20" i="9"/>
  <c r="P20" i="9"/>
  <c r="H20" i="9"/>
  <c r="W20" i="9"/>
  <c r="O20" i="9"/>
  <c r="AT20" i="9"/>
  <c r="AH20" i="9"/>
  <c r="Z20" i="9"/>
  <c r="R20" i="9"/>
  <c r="J20" i="9"/>
  <c r="AR20" i="9"/>
  <c r="AJ20" i="9"/>
  <c r="AB20" i="9"/>
  <c r="T20" i="9"/>
  <c r="L20" i="9"/>
  <c r="AU30" i="9"/>
  <c r="AS30" i="9"/>
  <c r="AO30" i="9"/>
  <c r="AK30" i="9"/>
  <c r="AQ30" i="9"/>
  <c r="AI30" i="9"/>
  <c r="AE30" i="9"/>
  <c r="AA30" i="9"/>
  <c r="W30" i="9"/>
  <c r="S30" i="9"/>
  <c r="O30" i="9"/>
  <c r="AV30" i="9"/>
  <c r="AR30" i="9"/>
  <c r="AN30" i="9"/>
  <c r="AJ30" i="9"/>
  <c r="AF30" i="9"/>
  <c r="AB30" i="9"/>
  <c r="X30" i="9"/>
  <c r="T30" i="9"/>
  <c r="P30" i="9"/>
  <c r="L30" i="9"/>
  <c r="H30" i="9"/>
  <c r="K30" i="9"/>
  <c r="AM30" i="9"/>
  <c r="AG30" i="9"/>
  <c r="AC30" i="9"/>
  <c r="Y30" i="9"/>
  <c r="U30" i="9"/>
  <c r="Q30" i="9"/>
  <c r="M30" i="9"/>
  <c r="AT30" i="9"/>
  <c r="AP30" i="9"/>
  <c r="AL30" i="9"/>
  <c r="AH30" i="9"/>
  <c r="AD30" i="9"/>
  <c r="Z30" i="9"/>
  <c r="V30" i="9"/>
  <c r="R30" i="9"/>
  <c r="N30" i="9"/>
  <c r="J30" i="9"/>
  <c r="I30" i="9"/>
  <c r="AS23" i="9"/>
  <c r="AO23" i="9"/>
  <c r="AK23" i="9"/>
  <c r="AG23" i="9"/>
  <c r="AC23" i="9"/>
  <c r="Y23" i="9"/>
  <c r="U23" i="9"/>
  <c r="Q23" i="9"/>
  <c r="M23" i="9"/>
  <c r="I23" i="9"/>
  <c r="AT23" i="9"/>
  <c r="AP23" i="9"/>
  <c r="AL23" i="9"/>
  <c r="AH23" i="9"/>
  <c r="AD23" i="9"/>
  <c r="Z23" i="9"/>
  <c r="V23" i="9"/>
  <c r="R23" i="9"/>
  <c r="N23" i="9"/>
  <c r="J23" i="9"/>
  <c r="AU23" i="9"/>
  <c r="AQ23" i="9"/>
  <c r="AM23" i="9"/>
  <c r="AI23" i="9"/>
  <c r="AE23" i="9"/>
  <c r="AA23" i="9"/>
  <c r="W23" i="9"/>
  <c r="S23" i="9"/>
  <c r="O23" i="9"/>
  <c r="K23" i="9"/>
  <c r="AV23" i="9"/>
  <c r="AR23" i="9"/>
  <c r="AN23" i="9"/>
  <c r="AJ23" i="9"/>
  <c r="AF23" i="9"/>
  <c r="AB23" i="9"/>
  <c r="X23" i="9"/>
  <c r="T23" i="9"/>
  <c r="P23" i="9"/>
  <c r="L23" i="9"/>
  <c r="H23" i="9"/>
  <c r="AV13" i="9"/>
  <c r="AR13" i="9"/>
  <c r="AN13" i="9"/>
  <c r="AJ13" i="9"/>
  <c r="AB13" i="9"/>
  <c r="X13" i="9"/>
  <c r="P13" i="9"/>
  <c r="H13" i="9"/>
  <c r="AO13" i="9"/>
  <c r="AG13" i="9"/>
  <c r="AC13" i="9"/>
  <c r="U13" i="9"/>
  <c r="M13" i="9"/>
  <c r="AT13" i="9"/>
  <c r="AP13" i="9"/>
  <c r="AL13" i="9"/>
  <c r="AH13" i="9"/>
  <c r="AD13" i="9"/>
  <c r="Z13" i="9"/>
  <c r="V13" i="9"/>
  <c r="R13" i="9"/>
  <c r="N13" i="9"/>
  <c r="J13" i="9"/>
  <c r="AU13" i="9"/>
  <c r="AQ13" i="9"/>
  <c r="AM13" i="9"/>
  <c r="AI13" i="9"/>
  <c r="AE13" i="9"/>
  <c r="AA13" i="9"/>
  <c r="W13" i="9"/>
  <c r="S13" i="9"/>
  <c r="O13" i="9"/>
  <c r="K13" i="9"/>
  <c r="AF13" i="9"/>
  <c r="T13" i="9"/>
  <c r="L13" i="9"/>
  <c r="AS13" i="9"/>
  <c r="AK13" i="9"/>
  <c r="Y13" i="9"/>
  <c r="Q13" i="9"/>
  <c r="I13" i="9"/>
  <c r="AV27" i="9"/>
  <c r="AR27" i="9"/>
  <c r="AN27" i="9"/>
  <c r="AJ27" i="9"/>
  <c r="AF27" i="9"/>
  <c r="AB27" i="9"/>
  <c r="X27" i="9"/>
  <c r="T27" i="9"/>
  <c r="P27" i="9"/>
  <c r="L27" i="9"/>
  <c r="H27" i="9"/>
  <c r="AS27" i="9"/>
  <c r="AO27" i="9"/>
  <c r="AK27" i="9"/>
  <c r="AG27" i="9"/>
  <c r="AC27" i="9"/>
  <c r="U27" i="9"/>
  <c r="M27" i="9"/>
  <c r="AA27" i="9"/>
  <c r="S27" i="9"/>
  <c r="K27" i="9"/>
  <c r="AT27" i="9"/>
  <c r="AP27" i="9"/>
  <c r="AL27" i="9"/>
  <c r="AH27" i="9"/>
  <c r="AD27" i="9"/>
  <c r="Z27" i="9"/>
  <c r="V27" i="9"/>
  <c r="R27" i="9"/>
  <c r="N27" i="9"/>
  <c r="J27" i="9"/>
  <c r="AU27" i="9"/>
  <c r="AQ27" i="9"/>
  <c r="AM27" i="9"/>
  <c r="AI27" i="9"/>
  <c r="AE27" i="9"/>
  <c r="Y27" i="9"/>
  <c r="Q27" i="9"/>
  <c r="I27" i="9"/>
  <c r="W27" i="9"/>
  <c r="O27" i="9"/>
  <c r="AT19" i="9"/>
  <c r="AP19" i="9"/>
  <c r="AL19" i="9"/>
  <c r="AH19" i="9"/>
  <c r="AD19" i="9"/>
  <c r="Z19" i="9"/>
  <c r="V19" i="9"/>
  <c r="R19" i="9"/>
  <c r="N19" i="9"/>
  <c r="AQ19" i="9"/>
  <c r="AI19" i="9"/>
  <c r="AA19" i="9"/>
  <c r="S19" i="9"/>
  <c r="L19" i="9"/>
  <c r="AR19" i="9"/>
  <c r="AJ19" i="9"/>
  <c r="AB19" i="9"/>
  <c r="T19" i="9"/>
  <c r="AU19" i="9"/>
  <c r="AE19" i="9"/>
  <c r="O19" i="9"/>
  <c r="H19" i="9"/>
  <c r="AO19" i="9"/>
  <c r="AG19" i="9"/>
  <c r="Y19" i="9"/>
  <c r="Q19" i="9"/>
  <c r="K19" i="9"/>
  <c r="AV19" i="9"/>
  <c r="AN19" i="9"/>
  <c r="AF19" i="9"/>
  <c r="X19" i="9"/>
  <c r="P19" i="9"/>
  <c r="AM19" i="9"/>
  <c r="W19" i="9"/>
  <c r="J19" i="9"/>
  <c r="AS19" i="9"/>
  <c r="AK19" i="9"/>
  <c r="AC19" i="9"/>
  <c r="U19" i="9"/>
  <c r="M19" i="9"/>
  <c r="I19" i="9"/>
  <c r="AT15" i="9"/>
  <c r="AP15" i="9"/>
  <c r="AL15" i="9"/>
  <c r="AH15" i="9"/>
  <c r="AD15" i="9"/>
  <c r="Z15" i="9"/>
  <c r="V15" i="9"/>
  <c r="R15" i="9"/>
  <c r="N15" i="9"/>
  <c r="J15" i="9"/>
  <c r="AU15" i="9"/>
  <c r="AQ15" i="9"/>
  <c r="AM15" i="9"/>
  <c r="AI15" i="9"/>
  <c r="AE15" i="9"/>
  <c r="AA15" i="9"/>
  <c r="W15" i="9"/>
  <c r="S15" i="9"/>
  <c r="O15" i="9"/>
  <c r="K15" i="9"/>
  <c r="AV15" i="9"/>
  <c r="AR15" i="9"/>
  <c r="AN15" i="9"/>
  <c r="AJ15" i="9"/>
  <c r="AF15" i="9"/>
  <c r="AB15" i="9"/>
  <c r="X15" i="9"/>
  <c r="T15" i="9"/>
  <c r="P15" i="9"/>
  <c r="L15" i="9"/>
  <c r="H15" i="9"/>
  <c r="AS15" i="9"/>
  <c r="AO15" i="9"/>
  <c r="AK15" i="9"/>
  <c r="AG15" i="9"/>
  <c r="AC15" i="9"/>
  <c r="Y15" i="9"/>
  <c r="U15" i="9"/>
  <c r="Q15" i="9"/>
  <c r="M15" i="9"/>
  <c r="I15" i="9"/>
  <c r="AV29" i="9"/>
  <c r="AR29" i="9"/>
  <c r="AN29" i="9"/>
  <c r="AJ29" i="9"/>
  <c r="AF29" i="9"/>
  <c r="AB29" i="9"/>
  <c r="X29" i="9"/>
  <c r="T29" i="9"/>
  <c r="P29" i="9"/>
  <c r="L29" i="9"/>
  <c r="H29" i="9"/>
  <c r="AS29" i="9"/>
  <c r="AO29" i="9"/>
  <c r="AK29" i="9"/>
  <c r="AG29" i="9"/>
  <c r="AC29" i="9"/>
  <c r="Y29" i="9"/>
  <c r="U29" i="9"/>
  <c r="Q29" i="9"/>
  <c r="M29" i="9"/>
  <c r="I29" i="9"/>
  <c r="AT29" i="9"/>
  <c r="AP29" i="9"/>
  <c r="AL29" i="9"/>
  <c r="AH29" i="9"/>
  <c r="AD29" i="9"/>
  <c r="Z29" i="9"/>
  <c r="V29" i="9"/>
  <c r="R29" i="9"/>
  <c r="N29" i="9"/>
  <c r="J29" i="9"/>
  <c r="AU29" i="9"/>
  <c r="AQ29" i="9"/>
  <c r="AM29" i="9"/>
  <c r="AI29" i="9"/>
  <c r="AE29" i="9"/>
  <c r="AA29" i="9"/>
  <c r="W29" i="9"/>
  <c r="S29" i="9"/>
  <c r="O29" i="9"/>
  <c r="K29" i="9"/>
  <c r="AV31" i="9"/>
  <c r="AR31" i="9"/>
  <c r="AN31" i="9"/>
  <c r="AJ31" i="9"/>
  <c r="AF31" i="9"/>
  <c r="AB31" i="9"/>
  <c r="X31" i="9"/>
  <c r="T31" i="9"/>
  <c r="P31" i="9"/>
  <c r="L31" i="9"/>
  <c r="H31" i="9"/>
  <c r="AS31" i="9"/>
  <c r="AO31" i="9"/>
  <c r="AK31" i="9"/>
  <c r="AG31" i="9"/>
  <c r="AC31" i="9"/>
  <c r="Y31" i="9"/>
  <c r="U31" i="9"/>
  <c r="Q31" i="9"/>
  <c r="M31" i="9"/>
  <c r="I31" i="9"/>
  <c r="AT31" i="9"/>
  <c r="AP31" i="9"/>
  <c r="AL31" i="9"/>
  <c r="AH31" i="9"/>
  <c r="AD31" i="9"/>
  <c r="Z31" i="9"/>
  <c r="V31" i="9"/>
  <c r="R31" i="9"/>
  <c r="N31" i="9"/>
  <c r="J31" i="9"/>
  <c r="AU31" i="9"/>
  <c r="AQ31" i="9"/>
  <c r="AM31" i="9"/>
  <c r="AI31" i="9"/>
  <c r="AE31" i="9"/>
  <c r="AA31" i="9"/>
  <c r="W31" i="9"/>
  <c r="S31" i="9"/>
  <c r="O31" i="9"/>
  <c r="K31" i="9"/>
  <c r="AV17" i="9"/>
  <c r="AR17" i="9"/>
  <c r="AN17" i="9"/>
  <c r="AJ17" i="9"/>
  <c r="AF17" i="9"/>
  <c r="AB17" i="9"/>
  <c r="X17" i="9"/>
  <c r="T17" i="9"/>
  <c r="P17" i="9"/>
  <c r="L17" i="9"/>
  <c r="H17" i="9"/>
  <c r="AS17" i="9"/>
  <c r="AO17" i="9"/>
  <c r="AK17" i="9"/>
  <c r="AG17" i="9"/>
  <c r="AC17" i="9"/>
  <c r="Y17" i="9"/>
  <c r="U17" i="9"/>
  <c r="Q17" i="9"/>
  <c r="M17" i="9"/>
  <c r="I17" i="9"/>
  <c r="AT17" i="9"/>
  <c r="AP17" i="9"/>
  <c r="AL17" i="9"/>
  <c r="AH17" i="9"/>
  <c r="AD17" i="9"/>
  <c r="Z17" i="9"/>
  <c r="V17" i="9"/>
  <c r="R17" i="9"/>
  <c r="N17" i="9"/>
  <c r="J17" i="9"/>
  <c r="AU17" i="9"/>
  <c r="AQ17" i="9"/>
  <c r="AM17" i="9"/>
  <c r="AI17" i="9"/>
  <c r="AE17" i="9"/>
  <c r="AA17" i="9"/>
  <c r="W17" i="9"/>
  <c r="S17" i="9"/>
  <c r="O17" i="9"/>
  <c r="K17" i="9"/>
  <c r="AS18" i="9"/>
  <c r="AO18" i="9"/>
  <c r="AK18" i="9"/>
  <c r="AG18" i="9"/>
  <c r="AC18" i="9"/>
  <c r="Y18" i="9"/>
  <c r="U18" i="9"/>
  <c r="Q18" i="9"/>
  <c r="M18" i="9"/>
  <c r="I18" i="9"/>
  <c r="AT18" i="9"/>
  <c r="AP18" i="9"/>
  <c r="AL18" i="9"/>
  <c r="AH18" i="9"/>
  <c r="AD18" i="9"/>
  <c r="Z18" i="9"/>
  <c r="V18" i="9"/>
  <c r="AU18" i="9"/>
  <c r="AQ18" i="9"/>
  <c r="AM18" i="9"/>
  <c r="AI18" i="9"/>
  <c r="AE18" i="9"/>
  <c r="AA18" i="9"/>
  <c r="W18" i="9"/>
  <c r="S18" i="9"/>
  <c r="O18" i="9"/>
  <c r="K18" i="9"/>
  <c r="AV18" i="9"/>
  <c r="AR18" i="9"/>
  <c r="AN18" i="9"/>
  <c r="AJ18" i="9"/>
  <c r="AF18" i="9"/>
  <c r="AB18" i="9"/>
  <c r="X18" i="9"/>
  <c r="T18" i="9"/>
  <c r="P18" i="9"/>
  <c r="L18" i="9"/>
  <c r="H18" i="9"/>
  <c r="R18" i="9"/>
  <c r="J18" i="9"/>
  <c r="N18" i="9"/>
  <c r="AS26" i="9"/>
  <c r="AO26" i="9"/>
  <c r="AK26" i="9"/>
  <c r="AG26" i="9"/>
  <c r="AC26" i="9"/>
  <c r="Y26" i="9"/>
  <c r="U26" i="9"/>
  <c r="Q26" i="9"/>
  <c r="AR26" i="9"/>
  <c r="AJ26" i="9"/>
  <c r="AB26" i="9"/>
  <c r="T26" i="9"/>
  <c r="N26" i="9"/>
  <c r="J26" i="9"/>
  <c r="AT26" i="9"/>
  <c r="AL26" i="9"/>
  <c r="AD26" i="9"/>
  <c r="V26" i="9"/>
  <c r="O26" i="9"/>
  <c r="K26" i="9"/>
  <c r="AU26" i="9"/>
  <c r="AQ26" i="9"/>
  <c r="AM26" i="9"/>
  <c r="AI26" i="9"/>
  <c r="AE26" i="9"/>
  <c r="AA26" i="9"/>
  <c r="W26" i="9"/>
  <c r="S26" i="9"/>
  <c r="AV26" i="9"/>
  <c r="AN26" i="9"/>
  <c r="AF26" i="9"/>
  <c r="X26" i="9"/>
  <c r="P26" i="9"/>
  <c r="L26" i="9"/>
  <c r="H26" i="9"/>
  <c r="AP26" i="9"/>
  <c r="AH26" i="9"/>
  <c r="Z26" i="9"/>
  <c r="R26" i="9"/>
  <c r="M26" i="9"/>
  <c r="I26" i="9"/>
  <c r="AS11" i="9"/>
  <c r="AO11" i="9"/>
  <c r="AK11" i="9"/>
  <c r="AG11" i="9"/>
  <c r="AC11" i="9"/>
  <c r="Y11" i="9"/>
  <c r="U11" i="9"/>
  <c r="Q11" i="9"/>
  <c r="M11" i="9"/>
  <c r="I11" i="9"/>
  <c r="AP11" i="9"/>
  <c r="Z11" i="9"/>
  <c r="AV11" i="9"/>
  <c r="AN11" i="9"/>
  <c r="AF11" i="9"/>
  <c r="X11" i="9"/>
  <c r="P11" i="9"/>
  <c r="H11" i="9"/>
  <c r="AD11" i="9"/>
  <c r="N11" i="9"/>
  <c r="AU11" i="9"/>
  <c r="AQ11" i="9"/>
  <c r="AM11" i="9"/>
  <c r="AI11" i="9"/>
  <c r="AE11" i="9"/>
  <c r="AA11" i="9"/>
  <c r="W11" i="9"/>
  <c r="S11" i="9"/>
  <c r="O11" i="9"/>
  <c r="K11" i="9"/>
  <c r="AT11" i="9"/>
  <c r="AH11" i="9"/>
  <c r="R11" i="9"/>
  <c r="AR11" i="9"/>
  <c r="AJ11" i="9"/>
  <c r="AB11" i="9"/>
  <c r="T11" i="9"/>
  <c r="L11" i="9"/>
  <c r="AL11" i="9"/>
  <c r="V11" i="9"/>
  <c r="J11" i="9"/>
  <c r="J32" i="9" l="1"/>
  <c r="C37" i="9" s="1"/>
  <c r="C36" i="7" s="1"/>
  <c r="AL32" i="9"/>
  <c r="C65" i="9" s="1"/>
  <c r="C64" i="7" s="1"/>
  <c r="T32" i="9"/>
  <c r="C47" i="9" s="1"/>
  <c r="C46" i="7" s="1"/>
  <c r="AJ32" i="9"/>
  <c r="C63" i="9" s="1"/>
  <c r="C62" i="7" s="1"/>
  <c r="R32" i="9"/>
  <c r="C45" i="9" s="1"/>
  <c r="C44" i="7" s="1"/>
  <c r="AT32" i="9"/>
  <c r="C73" i="9" s="1"/>
  <c r="C72" i="7" s="1"/>
  <c r="O32" i="9"/>
  <c r="C42" i="9" s="1"/>
  <c r="C41" i="7" s="1"/>
  <c r="W32" i="9"/>
  <c r="C50" i="9" s="1"/>
  <c r="C49" i="7" s="1"/>
  <c r="AE32" i="9"/>
  <c r="C58" i="9" s="1"/>
  <c r="C57" i="7" s="1"/>
  <c r="AM32" i="9"/>
  <c r="C66" i="9" s="1"/>
  <c r="C65" i="7" s="1"/>
  <c r="AU32" i="9"/>
  <c r="C74" i="9" s="1"/>
  <c r="C73" i="7" s="1"/>
  <c r="AD32" i="9"/>
  <c r="C57" i="9" s="1"/>
  <c r="C56" i="7" s="1"/>
  <c r="P32" i="9"/>
  <c r="C43" i="9" s="1"/>
  <c r="C42" i="7" s="1"/>
  <c r="C42" i="5" s="1"/>
  <c r="AF32" i="9"/>
  <c r="C59" i="9" s="1"/>
  <c r="C58" i="7" s="1"/>
  <c r="AV32" i="9"/>
  <c r="C75" i="9" s="1"/>
  <c r="C74" i="7" s="1"/>
  <c r="U32" i="9"/>
  <c r="C48" i="9" s="1"/>
  <c r="C47" i="7" s="1"/>
  <c r="AC32" i="9"/>
  <c r="C56" i="9" s="1"/>
  <c r="C55" i="7" s="1"/>
  <c r="AK32" i="9"/>
  <c r="C64" i="9" s="1"/>
  <c r="C63" i="7" s="1"/>
  <c r="AS32" i="9"/>
  <c r="C72" i="9" s="1"/>
  <c r="C71" i="7" s="1"/>
  <c r="C49" i="5"/>
  <c r="C46" i="5"/>
  <c r="C47" i="5"/>
  <c r="V32" i="9"/>
  <c r="C49" i="9" s="1"/>
  <c r="C48" i="7" s="1"/>
  <c r="L32" i="9"/>
  <c r="C39" i="9" s="1"/>
  <c r="C38" i="7" s="1"/>
  <c r="AB32" i="9"/>
  <c r="C55" i="9" s="1"/>
  <c r="C54" i="7" s="1"/>
  <c r="AR32" i="9"/>
  <c r="C71" i="9" s="1"/>
  <c r="C70" i="7" s="1"/>
  <c r="AH32" i="9"/>
  <c r="C61" i="9" s="1"/>
  <c r="C60" i="7" s="1"/>
  <c r="K32" i="9"/>
  <c r="C38" i="9" s="1"/>
  <c r="C37" i="7" s="1"/>
  <c r="S32" i="9"/>
  <c r="C46" i="9" s="1"/>
  <c r="C45" i="7" s="1"/>
  <c r="AA32" i="9"/>
  <c r="C54" i="9" s="1"/>
  <c r="C53" i="7" s="1"/>
  <c r="C53" i="5" s="1"/>
  <c r="AI32" i="9"/>
  <c r="C62" i="9" s="1"/>
  <c r="C61" i="7" s="1"/>
  <c r="AQ32" i="9"/>
  <c r="C70" i="9" s="1"/>
  <c r="C69" i="7" s="1"/>
  <c r="N32" i="9"/>
  <c r="C41" i="9" s="1"/>
  <c r="C40" i="7" s="1"/>
  <c r="H32" i="9"/>
  <c r="X32" i="9"/>
  <c r="C51" i="9" s="1"/>
  <c r="C50" i="7" s="1"/>
  <c r="AN32" i="9"/>
  <c r="C67" i="9" s="1"/>
  <c r="C66" i="7" s="1"/>
  <c r="Z32" i="9"/>
  <c r="C53" i="9" s="1"/>
  <c r="C52" i="7" s="1"/>
  <c r="C52" i="5" s="1"/>
  <c r="I32" i="9"/>
  <c r="C36" i="9" s="1"/>
  <c r="C35" i="7" s="1"/>
  <c r="C35" i="5" s="1"/>
  <c r="Q32" i="9"/>
  <c r="C44" i="9" s="1"/>
  <c r="C43" i="7" s="1"/>
  <c r="C43" i="5" s="1"/>
  <c r="Y32" i="9"/>
  <c r="C52" i="9" s="1"/>
  <c r="C51" i="7" s="1"/>
  <c r="AG32" i="9"/>
  <c r="C60" i="9" s="1"/>
  <c r="C59" i="7" s="1"/>
  <c r="AO32" i="9"/>
  <c r="C68" i="9" s="1"/>
  <c r="C67" i="7" s="1"/>
  <c r="C36" i="5"/>
  <c r="C38" i="5"/>
  <c r="C48" i="5"/>
  <c r="C37" i="5"/>
  <c r="AP32" i="9"/>
  <c r="C69" i="9" s="1"/>
  <c r="C68" i="7" s="1"/>
  <c r="M32" i="9"/>
  <c r="C40" i="9" s="1"/>
  <c r="C39" i="7" s="1"/>
  <c r="C39" i="5" s="1"/>
  <c r="C35" i="9" l="1"/>
  <c r="C34" i="7" s="1"/>
  <c r="C34" i="5" s="1"/>
  <c r="C41" i="5"/>
  <c r="C44" i="5"/>
  <c r="C50" i="5"/>
  <c r="C54" i="5"/>
  <c r="C40" i="5"/>
  <c r="C45" i="5"/>
  <c r="C51" i="5"/>
</calcChain>
</file>

<file path=xl/sharedStrings.xml><?xml version="1.0" encoding="utf-8"?>
<sst xmlns="http://schemas.openxmlformats.org/spreadsheetml/2006/main" count="154" uniqueCount="47">
  <si>
    <t>ｎ</t>
    <phoneticPr fontId="1"/>
  </si>
  <si>
    <t>ｈ（ｎ）</t>
    <phoneticPr fontId="1"/>
  </si>
  <si>
    <t>ｆｓ</t>
    <phoneticPr fontId="1"/>
  </si>
  <si>
    <t>ｋ</t>
    <phoneticPr fontId="1"/>
  </si>
  <si>
    <t>ｆ [Hz]</t>
    <phoneticPr fontId="1"/>
  </si>
  <si>
    <t>2πnT</t>
    <phoneticPr fontId="1"/>
  </si>
  <si>
    <t>tan^(-1)</t>
    <phoneticPr fontId="1"/>
  </si>
  <si>
    <t>[radian]</t>
    <phoneticPr fontId="1"/>
  </si>
  <si>
    <t>[Hz]</t>
    <phoneticPr fontId="1"/>
  </si>
  <si>
    <t>ｆｓ＝標本化周波数　[Hz]</t>
    <rPh sb="3" eb="6">
      <t>ヒョウホンカ</t>
    </rPh>
    <rPh sb="6" eb="9">
      <t>シュウハスウ</t>
    </rPh>
    <phoneticPr fontId="1"/>
  </si>
  <si>
    <t>実部</t>
    <rPh sb="0" eb="2">
      <t>ジツブ</t>
    </rPh>
    <phoneticPr fontId="1"/>
  </si>
  <si>
    <t>虚部</t>
    <rPh sb="0" eb="2">
      <t>キョブ</t>
    </rPh>
    <phoneticPr fontId="1"/>
  </si>
  <si>
    <t>振幅</t>
    <rPh sb="0" eb="2">
      <t>シンプク</t>
    </rPh>
    <phoneticPr fontId="1"/>
  </si>
  <si>
    <t>位相</t>
    <rPh sb="0" eb="2">
      <t>イソウ</t>
    </rPh>
    <phoneticPr fontId="1"/>
  </si>
  <si>
    <t>ｘ（ｎ）</t>
    <phoneticPr fontId="1"/>
  </si>
  <si>
    <t>時間サンプル（ｎ）</t>
    <rPh sb="0" eb="2">
      <t>ジカン</t>
    </rPh>
    <phoneticPr fontId="1"/>
  </si>
  <si>
    <t>出力信号　ｙ（ｎ）</t>
    <rPh sb="0" eb="2">
      <t>シュツリョク</t>
    </rPh>
    <rPh sb="2" eb="4">
      <t>シンゴウ</t>
    </rPh>
    <phoneticPr fontId="1"/>
  </si>
  <si>
    <t>出力信号　ｙ（ｎ）</t>
    <rPh sb="0" eb="2">
      <t>シュツリョク</t>
    </rPh>
    <rPh sb="2" eb="4">
      <t>シンゴウ</t>
    </rPh>
    <phoneticPr fontId="1"/>
  </si>
  <si>
    <t>ｎ</t>
    <phoneticPr fontId="1"/>
  </si>
  <si>
    <t>ｙ（ｎ）</t>
    <phoneticPr fontId="1"/>
  </si>
  <si>
    <t>←次の周期</t>
    <rPh sb="1" eb="2">
      <t>ツギ</t>
    </rPh>
    <rPh sb="3" eb="5">
      <t>シュウキ</t>
    </rPh>
    <phoneticPr fontId="1"/>
  </si>
  <si>
    <t>←次の周期</t>
    <rPh sb="1" eb="2">
      <t>ツギ</t>
    </rPh>
    <rPh sb="3" eb="5">
      <t>シュウキ</t>
    </rPh>
    <phoneticPr fontId="1"/>
  </si>
  <si>
    <t>出  力  信  号 　ｙ（ｎ）</t>
    <rPh sb="0" eb="1">
      <t>デ</t>
    </rPh>
    <rPh sb="3" eb="4">
      <t>チカラ</t>
    </rPh>
    <rPh sb="6" eb="7">
      <t>シン</t>
    </rPh>
    <rPh sb="9" eb="10">
      <t>ゴウ</t>
    </rPh>
    <phoneticPr fontId="1"/>
  </si>
  <si>
    <t>時　間　サ　ン　プ　ル　（ｎ）</t>
    <rPh sb="0" eb="1">
      <t>トキ</t>
    </rPh>
    <rPh sb="2" eb="3">
      <t>アイダ</t>
    </rPh>
    <phoneticPr fontId="1"/>
  </si>
  <si>
    <t>実部１</t>
    <rPh sb="0" eb="2">
      <t>ジツブ</t>
    </rPh>
    <phoneticPr fontId="1"/>
  </si>
  <si>
    <t>実部２</t>
    <rPh sb="0" eb="2">
      <t>ジツブ</t>
    </rPh>
    <phoneticPr fontId="1"/>
  </si>
  <si>
    <t>実部</t>
    <rPh sb="0" eb="2">
      <t>ジツブ</t>
    </rPh>
    <phoneticPr fontId="1"/>
  </si>
  <si>
    <t>虚部２</t>
    <rPh sb="0" eb="2">
      <t>キョブ</t>
    </rPh>
    <phoneticPr fontId="1"/>
  </si>
  <si>
    <t>虚部</t>
    <rPh sb="0" eb="2">
      <t>キョブ</t>
    </rPh>
    <phoneticPr fontId="1"/>
  </si>
  <si>
    <t>虚部１</t>
    <rPh sb="0" eb="2">
      <t>キョブ</t>
    </rPh>
    <phoneticPr fontId="1"/>
  </si>
  <si>
    <t>標本化周波数［Ｈｚ］</t>
    <rPh sb="0" eb="3">
      <t>ヒョウホンカ</t>
    </rPh>
    <rPh sb="3" eb="6">
      <t>シュウハスウ</t>
    </rPh>
    <phoneticPr fontId="1"/>
  </si>
  <si>
    <t>＜離散フーリエ変換→逆離散フーリエ変換で出力信号を計算するプログラム＞</t>
    <rPh sb="1" eb="3">
      <t>リサン</t>
    </rPh>
    <rPh sb="3" eb="9">
      <t>f</t>
    </rPh>
    <rPh sb="10" eb="11">
      <t>ギャク</t>
    </rPh>
    <rPh sb="11" eb="13">
      <t>リサン</t>
    </rPh>
    <rPh sb="13" eb="19">
      <t>f</t>
    </rPh>
    <rPh sb="20" eb="22">
      <t>シュツリョク</t>
    </rPh>
    <rPh sb="22" eb="24">
      <t>シンゴウ</t>
    </rPh>
    <rPh sb="25" eb="27">
      <t>ケイサン</t>
    </rPh>
    <phoneticPr fontId="1"/>
  </si>
  <si>
    <t>離散フーリエ変換の周波数特性がＮ（＝２０）を周期として繰り返すことを解析する．
標本化周波数＝ｆｓに対して，ＤＦＴを計算する周波数をｆ＝０～２ｆｓ（２周期分）とする．</t>
    <rPh sb="0" eb="2">
      <t>リサン</t>
    </rPh>
    <rPh sb="2" eb="8">
      <t>f</t>
    </rPh>
    <rPh sb="9" eb="12">
      <t>シュウハスウ</t>
    </rPh>
    <rPh sb="12" eb="14">
      <t>トクセイ</t>
    </rPh>
    <rPh sb="22" eb="24">
      <t>シュウキ</t>
    </rPh>
    <rPh sb="27" eb="28">
      <t>ク</t>
    </rPh>
    <rPh sb="29" eb="30">
      <t>カエ</t>
    </rPh>
    <rPh sb="34" eb="36">
      <t>カイセキ</t>
    </rPh>
    <rPh sb="40" eb="43">
      <t>ヒョウホンカ</t>
    </rPh>
    <rPh sb="43" eb="46">
      <t>シュウハスウ</t>
    </rPh>
    <rPh sb="50" eb="51">
      <t>タイ</t>
    </rPh>
    <rPh sb="58" eb="60">
      <t>ケイサン</t>
    </rPh>
    <rPh sb="62" eb="65">
      <t>シュウハスウ</t>
    </rPh>
    <rPh sb="75" eb="77">
      <t>シュウキ</t>
    </rPh>
    <rPh sb="77" eb="78">
      <t>ブン</t>
    </rPh>
    <phoneticPr fontId="1"/>
  </si>
  <si>
    <t>離散フーリエ変換（ＤＦＴ）の周期性を解析する．ＤＦＴのサンプル数（周期）：Ｎ＝２０</t>
    <rPh sb="0" eb="2">
      <t>リサン</t>
    </rPh>
    <rPh sb="2" eb="8">
      <t>f</t>
    </rPh>
    <rPh sb="14" eb="17">
      <t>シュウキセイ</t>
    </rPh>
    <rPh sb="18" eb="20">
      <t>カイセキ</t>
    </rPh>
    <rPh sb="31" eb="32">
      <t>スウ</t>
    </rPh>
    <rPh sb="33" eb="35">
      <t>シュウキ</t>
    </rPh>
    <phoneticPr fontId="1"/>
  </si>
  <si>
    <t>入力信号ｘ（ｎ）の離散フーリエ変換／ｎ＝０～１１</t>
    <rPh sb="0" eb="2">
      <t>ニュウリョク</t>
    </rPh>
    <rPh sb="2" eb="4">
      <t>シンゴウ</t>
    </rPh>
    <rPh sb="9" eb="11">
      <t>リサン</t>
    </rPh>
    <rPh sb="11" eb="17">
      <t>f</t>
    </rPh>
    <phoneticPr fontId="1"/>
  </si>
  <si>
    <t>離散フーリエ変換（ＤＦＴ）の周期性を解析する．ＤＦＴのサンプル数（周期）：Ｎ＝２０）</t>
    <rPh sb="0" eb="2">
      <t>リサン</t>
    </rPh>
    <rPh sb="2" eb="8">
      <t>f</t>
    </rPh>
    <rPh sb="14" eb="17">
      <t>シュウキセイ</t>
    </rPh>
    <rPh sb="18" eb="20">
      <t>カイセキ</t>
    </rPh>
    <rPh sb="31" eb="32">
      <t>スウ</t>
    </rPh>
    <phoneticPr fontId="1"/>
  </si>
  <si>
    <r>
      <t>インパルス応答ｈ（ｎ）の離散フーリエ変換／</t>
    </r>
    <r>
      <rPr>
        <sz val="20"/>
        <rFont val="ＭＳ Ｐゴシック"/>
        <family val="3"/>
        <charset val="128"/>
        <scheme val="minor"/>
      </rPr>
      <t>ｎ＝０～１１</t>
    </r>
    <rPh sb="12" eb="14">
      <t>リサン</t>
    </rPh>
    <rPh sb="14" eb="20">
      <t>f</t>
    </rPh>
    <phoneticPr fontId="1"/>
  </si>
  <si>
    <t>出力信号ｙ（ｎ）のフーリエ変換　　Ｙ（ｋ）＝Ｈ（ｋ）Ｘ（ｋ）より計算</t>
    <rPh sb="0" eb="2">
      <t>シュツリョク</t>
    </rPh>
    <rPh sb="2" eb="4">
      <t>シンゴウ</t>
    </rPh>
    <rPh sb="9" eb="15">
      <t>f</t>
    </rPh>
    <rPh sb="32" eb="34">
      <t>ケイサン</t>
    </rPh>
    <phoneticPr fontId="1"/>
  </si>
  <si>
    <t>ｆ＝離散フーリエ変換を計算する周波数（０～ｆｓ［Ｈｚ］）</t>
    <rPh sb="2" eb="4">
      <t>リサン</t>
    </rPh>
    <rPh sb="4" eb="10">
      <t>f</t>
    </rPh>
    <rPh sb="11" eb="13">
      <t>ケイサン</t>
    </rPh>
    <rPh sb="15" eb="18">
      <t>シュウハスウ</t>
    </rPh>
    <phoneticPr fontId="1"/>
  </si>
  <si>
    <t>ｆ ＝離散フーリエ変換を計算する周波数（０～ｆｓ）</t>
    <rPh sb="3" eb="5">
      <t>リサン</t>
    </rPh>
    <rPh sb="5" eb="11">
      <t>f</t>
    </rPh>
    <rPh sb="12" eb="14">
      <t>ケイサン</t>
    </rPh>
    <rPh sb="16" eb="19">
      <t>シュウハスウ</t>
    </rPh>
    <phoneticPr fontId="1"/>
  </si>
  <si>
    <t>離散フーリエ変換（ＤＦＴ）の周期性を解析する．ＤＦＴのサンプル数（周期）：Ｎ＝２０）</t>
    <rPh sb="0" eb="2">
      <t>リサン</t>
    </rPh>
    <rPh sb="2" eb="8">
      <t>f</t>
    </rPh>
    <rPh sb="14" eb="17">
      <t>シュウキセイ</t>
    </rPh>
    <rPh sb="18" eb="20">
      <t>カイセキ</t>
    </rPh>
    <rPh sb="33" eb="35">
      <t>シュウキ</t>
    </rPh>
    <phoneticPr fontId="1"/>
  </si>
  <si>
    <t>＜ｙ（ｎ）を計算するための途中計算を表示＞</t>
    <rPh sb="6" eb="8">
      <t>ケイサン</t>
    </rPh>
    <rPh sb="13" eb="15">
      <t>トチュウ</t>
    </rPh>
    <rPh sb="15" eb="17">
      <t>ケイサン</t>
    </rPh>
    <rPh sb="18" eb="20">
      <t>ヒョウジ</t>
    </rPh>
    <phoneticPr fontId="1"/>
  </si>
  <si>
    <t>ｆ ＝離散フーリエ変換を計算する周波数（０～２ｆｓ）</t>
    <rPh sb="3" eb="5">
      <t>リサン</t>
    </rPh>
    <rPh sb="5" eb="11">
      <t>f</t>
    </rPh>
    <rPh sb="12" eb="14">
      <t>ケイサン</t>
    </rPh>
    <rPh sb="16" eb="19">
      <t>シュウハスウ</t>
    </rPh>
    <phoneticPr fontId="1"/>
  </si>
  <si>
    <r>
      <t>ｙ（ｎ）を逆離散フーリエ変換（ＩＤＦＴ）で計算　　Ｙ（ｋ）→ｙ（ｎ）／</t>
    </r>
    <r>
      <rPr>
        <sz val="20"/>
        <color rgb="FFFF0000"/>
        <rFont val="ＭＳ Ｐゴシック"/>
        <family val="3"/>
        <charset val="128"/>
        <scheme val="minor"/>
      </rPr>
      <t>２周期分ｙ（０）～ｙ（２Ｎ-1）を表示</t>
    </r>
    <rPh sb="5" eb="6">
      <t>ギャク</t>
    </rPh>
    <rPh sb="6" eb="8">
      <t>リサン</t>
    </rPh>
    <rPh sb="8" eb="14">
      <t>f</t>
    </rPh>
    <rPh sb="21" eb="23">
      <t>ケイサン</t>
    </rPh>
    <rPh sb="36" eb="38">
      <t>シュウキ</t>
    </rPh>
    <rPh sb="38" eb="39">
      <t>ブン</t>
    </rPh>
    <rPh sb="52" eb="54">
      <t>ヒョウジ</t>
    </rPh>
    <phoneticPr fontId="1"/>
  </si>
  <si>
    <r>
      <t>ｙ（ｎ）を逆離散フーリエ変換（ＩＤＦＴ）で計算　　Ｙ（ｋ）→ｙ（ｎ）／</t>
    </r>
    <r>
      <rPr>
        <sz val="20"/>
        <color rgb="FFFF0000"/>
        <rFont val="ＭＳ Ｐゴシック"/>
        <family val="3"/>
        <charset val="128"/>
        <scheme val="minor"/>
      </rPr>
      <t>１周期分ｙ（０）～ｙ（Ｎ-1）を表示</t>
    </r>
    <rPh sb="5" eb="6">
      <t>ギャク</t>
    </rPh>
    <rPh sb="6" eb="8">
      <t>リサン</t>
    </rPh>
    <rPh sb="8" eb="14">
      <t>f</t>
    </rPh>
    <rPh sb="21" eb="23">
      <t>ケイサン</t>
    </rPh>
    <rPh sb="36" eb="38">
      <t>シュウキ</t>
    </rPh>
    <rPh sb="38" eb="39">
      <t>ブン</t>
    </rPh>
    <rPh sb="51" eb="53">
      <t>ヒョウジ</t>
    </rPh>
    <phoneticPr fontId="1"/>
  </si>
  <si>
    <t>ｆ＝離散フーリエ変換を計算する周波数（０～ｆｓ［Hｚ］）</t>
    <rPh sb="2" eb="4">
      <t>リサン</t>
    </rPh>
    <rPh sb="4" eb="10">
      <t>f</t>
    </rPh>
    <rPh sb="11" eb="13">
      <t>ケイサン</t>
    </rPh>
    <rPh sb="15" eb="18">
      <t>シュウハスウ</t>
    </rPh>
    <phoneticPr fontId="1"/>
  </si>
  <si>
    <t>Ｓｈｅｅｔ［ｘＸ］のｘ（ｎ）とは関係なく，ｘ（ｎ）の数値を与えることが出来る．</t>
    <rPh sb="16" eb="18">
      <t>カンケイ</t>
    </rPh>
    <rPh sb="26" eb="28">
      <t>スウチ</t>
    </rPh>
    <rPh sb="29" eb="30">
      <t>アタ</t>
    </rPh>
    <rPh sb="35" eb="37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</si>
</sst>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xX!$B$23:$B$43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xX!$I$23:$I$43</c:f>
              <c:numCache>
                <c:formatCode>General</c:formatCode>
                <c:ptCount val="21"/>
                <c:pt idx="0">
                  <c:v>7</c:v>
                </c:pt>
                <c:pt idx="1">
                  <c:v>5.6969632625098043</c:v>
                </c:pt>
                <c:pt idx="2">
                  <c:v>2.6214379255341269</c:v>
                </c:pt>
                <c:pt idx="3">
                  <c:v>0.3410977980990656</c:v>
                </c:pt>
                <c:pt idx="4">
                  <c:v>1.6175669926725709</c:v>
                </c:pt>
                <c:pt idx="5">
                  <c:v>1.0031827662581758</c:v>
                </c:pt>
                <c:pt idx="6">
                  <c:v>0.37816341988391783</c:v>
                </c:pt>
                <c:pt idx="7">
                  <c:v>1.1081299336021142</c:v>
                </c:pt>
                <c:pt idx="8">
                  <c:v>0.62195011471607042</c:v>
                </c:pt>
                <c:pt idx="9">
                  <c:v>0.45516979395146967</c:v>
                </c:pt>
                <c:pt idx="10">
                  <c:v>0.99998478076264485</c:v>
                </c:pt>
                <c:pt idx="11">
                  <c:v>0.46510802418388236</c:v>
                </c:pt>
                <c:pt idx="12">
                  <c:v>0.61214029335024711</c:v>
                </c:pt>
                <c:pt idx="13">
                  <c:v>1.1091672456403989</c:v>
                </c:pt>
                <c:pt idx="14">
                  <c:v>0.39081213059033837</c:v>
                </c:pt>
                <c:pt idx="15">
                  <c:v>0.99042136776050915</c:v>
                </c:pt>
                <c:pt idx="16">
                  <c:v>1.6198191667346611</c:v>
                </c:pt>
                <c:pt idx="17">
                  <c:v>0.3642097384015911</c:v>
                </c:pt>
                <c:pt idx="18">
                  <c:v>2.5874055417831268</c:v>
                </c:pt>
                <c:pt idx="19">
                  <c:v>5.6719574291549177</c:v>
                </c:pt>
                <c:pt idx="20">
                  <c:v>6.999857954295118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41152"/>
        <c:axId val="140242944"/>
      </c:scatterChart>
      <c:valAx>
        <c:axId val="1402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242944"/>
        <c:crosses val="autoZero"/>
        <c:crossBetween val="midCat"/>
      </c:valAx>
      <c:valAx>
        <c:axId val="14024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241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Yy!$B$10:$B$30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Yy!$G$10:$G$30</c:f>
              <c:numCache>
                <c:formatCode>General</c:formatCode>
                <c:ptCount val="21"/>
                <c:pt idx="0">
                  <c:v>0</c:v>
                </c:pt>
                <c:pt idx="1">
                  <c:v>-1.8824073464102071</c:v>
                </c:pt>
                <c:pt idx="2">
                  <c:v>2.513592653589793</c:v>
                </c:pt>
                <c:pt idx="3">
                  <c:v>0.63118530717958499</c:v>
                </c:pt>
                <c:pt idx="4">
                  <c:v>-1.2528146928204147</c:v>
                </c:pt>
                <c:pt idx="5">
                  <c:v>-3.135222039230622</c:v>
                </c:pt>
                <c:pt idx="6">
                  <c:v>1.2623706143591691</c:v>
                </c:pt>
                <c:pt idx="7">
                  <c:v>-0.62162938564082382</c:v>
                </c:pt>
                <c:pt idx="8">
                  <c:v>-2.5040367320510324</c:v>
                </c:pt>
                <c:pt idx="9">
                  <c:v>1.8919632679489677</c:v>
                </c:pt>
                <c:pt idx="10">
                  <c:v>9.5559215387604601E-3</c:v>
                </c:pt>
                <c:pt idx="11">
                  <c:v>-1.8728514248714494</c:v>
                </c:pt>
                <c:pt idx="12">
                  <c:v>2.5231485751285483</c:v>
                </c:pt>
                <c:pt idx="13">
                  <c:v>0.6407412287183506</c:v>
                </c:pt>
                <c:pt idx="14">
                  <c:v>-1.243258771281637</c:v>
                </c:pt>
                <c:pt idx="15">
                  <c:v>-3.1256661176918641</c:v>
                </c:pt>
                <c:pt idx="16">
                  <c:v>1.2719265358979281</c:v>
                </c:pt>
                <c:pt idx="17">
                  <c:v>-0.6120734641020652</c:v>
                </c:pt>
                <c:pt idx="18">
                  <c:v>-2.4944808105122753</c:v>
                </c:pt>
                <c:pt idx="19">
                  <c:v>1.901519189487725</c:v>
                </c:pt>
                <c:pt idx="20">
                  <c:v>1.9111843077517877E-2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11104"/>
        <c:axId val="140512640"/>
      </c:scatterChart>
      <c:valAx>
        <c:axId val="14051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512640"/>
        <c:crosses val="autoZero"/>
        <c:crossBetween val="midCat"/>
      </c:valAx>
      <c:valAx>
        <c:axId val="140512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511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出力信号ｙ（ｎ）</a:t>
            </a:r>
          </a:p>
        </c:rich>
      </c:tx>
      <c:layout>
        <c:manualLayout>
          <c:xMode val="edge"/>
          <c:yMode val="edge"/>
          <c:x val="0.40072744443869746"/>
          <c:y val="3.356642863771398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</c:numLit>
          </c:cat>
          <c:val>
            <c:numRef>
              <c:f>Yy!$C$34:$C$53</c:f>
              <c:numCache>
                <c:formatCode>General</c:formatCode>
                <c:ptCount val="20"/>
                <c:pt idx="0">
                  <c:v>0.9918800883112876</c:v>
                </c:pt>
                <c:pt idx="1">
                  <c:v>1.9890442953254488</c:v>
                </c:pt>
                <c:pt idx="2">
                  <c:v>2.986453482070206</c:v>
                </c:pt>
                <c:pt idx="3">
                  <c:v>3.9841848119588299</c:v>
                </c:pt>
                <c:pt idx="4">
                  <c:v>4.9823098142263058</c:v>
                </c:pt>
                <c:pt idx="5">
                  <c:v>5.9811405942836107</c:v>
                </c:pt>
                <c:pt idx="6">
                  <c:v>6.9804297057844504</c:v>
                </c:pt>
                <c:pt idx="7">
                  <c:v>5.9791637281312955</c:v>
                </c:pt>
                <c:pt idx="8">
                  <c:v>4.9783674796373862</c:v>
                </c:pt>
                <c:pt idx="9">
                  <c:v>3.9778276865992366</c:v>
                </c:pt>
                <c:pt idx="10">
                  <c:v>2.9779171925314163</c:v>
                </c:pt>
                <c:pt idx="11">
                  <c:v>1.9788017947417522</c:v>
                </c:pt>
                <c:pt idx="12">
                  <c:v>0.98069775848939855</c:v>
                </c:pt>
                <c:pt idx="13">
                  <c:v>-1.5691880238050793E-2</c:v>
                </c:pt>
                <c:pt idx="14">
                  <c:v>-1.0208136777874622E-2</c:v>
                </c:pt>
                <c:pt idx="15">
                  <c:v>-2.6400254042972192E-3</c:v>
                </c:pt>
                <c:pt idx="16">
                  <c:v>6.6498883795045316E-3</c:v>
                </c:pt>
                <c:pt idx="17">
                  <c:v>1.8124197235809623E-2</c:v>
                </c:pt>
                <c:pt idx="18">
                  <c:v>3.3036303602771967E-2</c:v>
                </c:pt>
                <c:pt idx="19">
                  <c:v>5.5404833479566484E-2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44256"/>
        <c:axId val="140550144"/>
      </c:barChart>
      <c:catAx>
        <c:axId val="14054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550144"/>
        <c:crosses val="autoZero"/>
        <c:auto val="1"/>
        <c:lblAlgn val="ctr"/>
        <c:lblOffset val="100"/>
        <c:noMultiLvlLbl val="0"/>
      </c:catAx>
      <c:valAx>
        <c:axId val="14055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54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出力信号ｙ（ｎ）＜包絡線＞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Yy!$B$34:$B$53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xVal>
          <c:yVal>
            <c:numRef>
              <c:f>Yy!$C$34:$C$53</c:f>
              <c:numCache>
                <c:formatCode>General</c:formatCode>
                <c:ptCount val="20"/>
                <c:pt idx="0">
                  <c:v>0.9918800883112876</c:v>
                </c:pt>
                <c:pt idx="1">
                  <c:v>1.9890442953254488</c:v>
                </c:pt>
                <c:pt idx="2">
                  <c:v>2.986453482070206</c:v>
                </c:pt>
                <c:pt idx="3">
                  <c:v>3.9841848119588299</c:v>
                </c:pt>
                <c:pt idx="4">
                  <c:v>4.9823098142263058</c:v>
                </c:pt>
                <c:pt idx="5">
                  <c:v>5.9811405942836107</c:v>
                </c:pt>
                <c:pt idx="6">
                  <c:v>6.9804297057844504</c:v>
                </c:pt>
                <c:pt idx="7">
                  <c:v>5.9791637281312955</c:v>
                </c:pt>
                <c:pt idx="8">
                  <c:v>4.9783674796373862</c:v>
                </c:pt>
                <c:pt idx="9">
                  <c:v>3.9778276865992366</c:v>
                </c:pt>
                <c:pt idx="10">
                  <c:v>2.9779171925314163</c:v>
                </c:pt>
                <c:pt idx="11">
                  <c:v>1.9788017947417522</c:v>
                </c:pt>
                <c:pt idx="12">
                  <c:v>0.98069775848939855</c:v>
                </c:pt>
                <c:pt idx="13">
                  <c:v>-1.5691880238050793E-2</c:v>
                </c:pt>
                <c:pt idx="14">
                  <c:v>-1.0208136777874622E-2</c:v>
                </c:pt>
                <c:pt idx="15">
                  <c:v>-2.6400254042972192E-3</c:v>
                </c:pt>
                <c:pt idx="16">
                  <c:v>6.6498883795045316E-3</c:v>
                </c:pt>
                <c:pt idx="17">
                  <c:v>1.8124197235809623E-2</c:v>
                </c:pt>
                <c:pt idx="18">
                  <c:v>3.3036303602771967E-2</c:v>
                </c:pt>
                <c:pt idx="19">
                  <c:v>5.5404833479566484E-2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40544"/>
        <c:axId val="117394432"/>
      </c:scatterChart>
      <c:valAx>
        <c:axId val="1457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394432"/>
        <c:crosses val="autoZero"/>
        <c:crossBetween val="midCat"/>
      </c:valAx>
      <c:valAx>
        <c:axId val="117394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740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出力信号ｙ（ｎ）／２周期分を表示</a:t>
            </a:r>
          </a:p>
        </c:rich>
      </c:tx>
      <c:layout>
        <c:manualLayout>
          <c:xMode val="edge"/>
          <c:yMode val="edge"/>
          <c:x val="0.23043811497028141"/>
          <c:y val="3.385048864054009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'Yy2'!$B$34:$B$73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'Yy2'!$C$34:$C$73</c:f>
              <c:numCache>
                <c:formatCode>General</c:formatCode>
                <c:ptCount val="40"/>
                <c:pt idx="0">
                  <c:v>0.9918800883112876</c:v>
                </c:pt>
                <c:pt idx="1">
                  <c:v>1.9890442953254488</c:v>
                </c:pt>
                <c:pt idx="2">
                  <c:v>2.986453482070206</c:v>
                </c:pt>
                <c:pt idx="3">
                  <c:v>3.9841848119588299</c:v>
                </c:pt>
                <c:pt idx="4">
                  <c:v>4.9823098142263058</c:v>
                </c:pt>
                <c:pt idx="5">
                  <c:v>5.9811405942836107</c:v>
                </c:pt>
                <c:pt idx="6">
                  <c:v>6.9804297057844504</c:v>
                </c:pt>
                <c:pt idx="7">
                  <c:v>5.9791637281312955</c:v>
                </c:pt>
                <c:pt idx="8">
                  <c:v>4.9783674796373862</c:v>
                </c:pt>
                <c:pt idx="9">
                  <c:v>3.9778276865992366</c:v>
                </c:pt>
                <c:pt idx="10">
                  <c:v>2.9779171925314163</c:v>
                </c:pt>
                <c:pt idx="11">
                  <c:v>1.9788017947417522</c:v>
                </c:pt>
                <c:pt idx="12">
                  <c:v>0.98069775848939855</c:v>
                </c:pt>
                <c:pt idx="13">
                  <c:v>-1.5691880238050793E-2</c:v>
                </c:pt>
                <c:pt idx="14">
                  <c:v>-1.0208136777874622E-2</c:v>
                </c:pt>
                <c:pt idx="15">
                  <c:v>-2.6400254042972192E-3</c:v>
                </c:pt>
                <c:pt idx="16">
                  <c:v>6.6498883795045316E-3</c:v>
                </c:pt>
                <c:pt idx="17">
                  <c:v>1.8124197235809623E-2</c:v>
                </c:pt>
                <c:pt idx="18">
                  <c:v>3.3036303602771967E-2</c:v>
                </c:pt>
                <c:pt idx="19">
                  <c:v>5.5404833479566484E-2</c:v>
                </c:pt>
                <c:pt idx="20">
                  <c:v>1.0752193701886512</c:v>
                </c:pt>
                <c:pt idx="21">
                  <c:v>2.0815079836998027</c:v>
                </c:pt>
                <c:pt idx="22">
                  <c:v>3.0794280120037483</c:v>
                </c:pt>
                <c:pt idx="23">
                  <c:v>4.0699076655926572</c:v>
                </c:pt>
                <c:pt idx="24">
                  <c:v>5.0523621386002961</c:v>
                </c:pt>
                <c:pt idx="25">
                  <c:v>6.0244384584095583</c:v>
                </c:pt>
                <c:pt idx="26">
                  <c:v>6.9764181859490204</c:v>
                </c:pt>
                <c:pt idx="27">
                  <c:v>5.9291867630545507</c:v>
                </c:pt>
                <c:pt idx="28">
                  <c:v>4.903389641391743</c:v>
                </c:pt>
                <c:pt idx="29">
                  <c:v>3.88905928066186</c:v>
                </c:pt>
                <c:pt idx="30">
                  <c:v>2.8838294155039934</c:v>
                </c:pt>
                <c:pt idx="31">
                  <c:v>1.8871577541113509</c:v>
                </c:pt>
                <c:pt idx="32">
                  <c:v>0.90009322396115221</c:v>
                </c:pt>
                <c:pt idx="33">
                  <c:v>-7.2162566925062954E-2</c:v>
                </c:pt>
                <c:pt idx="34">
                  <c:v>-4.0453105883925387E-2</c:v>
                </c:pt>
                <c:pt idx="35">
                  <c:v>-1.4229941423312553E-2</c:v>
                </c:pt>
                <c:pt idx="36">
                  <c:v>1.144023209689422E-2</c:v>
                </c:pt>
                <c:pt idx="37">
                  <c:v>3.9233809058417002E-2</c:v>
                </c:pt>
                <c:pt idx="38">
                  <c:v>7.2557235366012843E-2</c:v>
                </c:pt>
                <c:pt idx="39">
                  <c:v>0.12041437296246471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52960"/>
        <c:axId val="141354496"/>
      </c:barChart>
      <c:catAx>
        <c:axId val="14135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354496"/>
        <c:crosses val="autoZero"/>
        <c:auto val="1"/>
        <c:lblAlgn val="ctr"/>
        <c:lblOffset val="100"/>
        <c:noMultiLvlLbl val="0"/>
      </c:catAx>
      <c:valAx>
        <c:axId val="14135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35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出力信号ｙ（ｎ）／２周期分を表示＜包絡線＞</a:t>
            </a:r>
          </a:p>
        </c:rich>
      </c:tx>
      <c:layout>
        <c:manualLayout>
          <c:xMode val="edge"/>
          <c:yMode val="edge"/>
          <c:x val="0.18292440708263955"/>
          <c:y val="2.9818946334617548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'Yy2'!$B$34:$B$73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'Yy2'!$C$34:$C$73</c:f>
              <c:numCache>
                <c:formatCode>General</c:formatCode>
                <c:ptCount val="40"/>
                <c:pt idx="0">
                  <c:v>0.9918800883112876</c:v>
                </c:pt>
                <c:pt idx="1">
                  <c:v>1.9890442953254488</c:v>
                </c:pt>
                <c:pt idx="2">
                  <c:v>2.986453482070206</c:v>
                </c:pt>
                <c:pt idx="3">
                  <c:v>3.9841848119588299</c:v>
                </c:pt>
                <c:pt idx="4">
                  <c:v>4.9823098142263058</c:v>
                </c:pt>
                <c:pt idx="5">
                  <c:v>5.9811405942836107</c:v>
                </c:pt>
                <c:pt idx="6">
                  <c:v>6.9804297057844504</c:v>
                </c:pt>
                <c:pt idx="7">
                  <c:v>5.9791637281312955</c:v>
                </c:pt>
                <c:pt idx="8">
                  <c:v>4.9783674796373862</c:v>
                </c:pt>
                <c:pt idx="9">
                  <c:v>3.9778276865992366</c:v>
                </c:pt>
                <c:pt idx="10">
                  <c:v>2.9779171925314163</c:v>
                </c:pt>
                <c:pt idx="11">
                  <c:v>1.9788017947417522</c:v>
                </c:pt>
                <c:pt idx="12">
                  <c:v>0.98069775848939855</c:v>
                </c:pt>
                <c:pt idx="13">
                  <c:v>-1.5691880238050793E-2</c:v>
                </c:pt>
                <c:pt idx="14">
                  <c:v>-1.0208136777874622E-2</c:v>
                </c:pt>
                <c:pt idx="15">
                  <c:v>-2.6400254042972192E-3</c:v>
                </c:pt>
                <c:pt idx="16">
                  <c:v>6.6498883795045316E-3</c:v>
                </c:pt>
                <c:pt idx="17">
                  <c:v>1.8124197235809623E-2</c:v>
                </c:pt>
                <c:pt idx="18">
                  <c:v>3.3036303602771967E-2</c:v>
                </c:pt>
                <c:pt idx="19">
                  <c:v>5.5404833479566484E-2</c:v>
                </c:pt>
                <c:pt idx="20">
                  <c:v>1.0752193701886512</c:v>
                </c:pt>
                <c:pt idx="21">
                  <c:v>2.0815079836998027</c:v>
                </c:pt>
                <c:pt idx="22">
                  <c:v>3.0794280120037483</c:v>
                </c:pt>
                <c:pt idx="23">
                  <c:v>4.0699076655926572</c:v>
                </c:pt>
                <c:pt idx="24">
                  <c:v>5.0523621386002961</c:v>
                </c:pt>
                <c:pt idx="25">
                  <c:v>6.0244384584095583</c:v>
                </c:pt>
                <c:pt idx="26">
                  <c:v>6.9764181859490204</c:v>
                </c:pt>
                <c:pt idx="27">
                  <c:v>5.9291867630545507</c:v>
                </c:pt>
                <c:pt idx="28">
                  <c:v>4.903389641391743</c:v>
                </c:pt>
                <c:pt idx="29">
                  <c:v>3.88905928066186</c:v>
                </c:pt>
                <c:pt idx="30">
                  <c:v>2.8838294155039934</c:v>
                </c:pt>
                <c:pt idx="31">
                  <c:v>1.8871577541113509</c:v>
                </c:pt>
                <c:pt idx="32">
                  <c:v>0.90009322396115221</c:v>
                </c:pt>
                <c:pt idx="33">
                  <c:v>-7.2162566925062954E-2</c:v>
                </c:pt>
                <c:pt idx="34">
                  <c:v>-4.0453105883925387E-2</c:v>
                </c:pt>
                <c:pt idx="35">
                  <c:v>-1.4229941423312553E-2</c:v>
                </c:pt>
                <c:pt idx="36">
                  <c:v>1.144023209689422E-2</c:v>
                </c:pt>
                <c:pt idx="37">
                  <c:v>3.9233809058417002E-2</c:v>
                </c:pt>
                <c:pt idx="38">
                  <c:v>7.2557235366012843E-2</c:v>
                </c:pt>
                <c:pt idx="39">
                  <c:v>0.12041437296246471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67456"/>
        <c:axId val="177981312"/>
      </c:scatterChart>
      <c:valAx>
        <c:axId val="17926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981312"/>
        <c:crosses val="autoZero"/>
        <c:crossBetween val="midCat"/>
      </c:valAx>
      <c:valAx>
        <c:axId val="17798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267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出力信号ｙ（ｎ）／２周期分を表示</a:t>
            </a:r>
          </a:p>
        </c:rich>
      </c:tx>
      <c:layout>
        <c:manualLayout>
          <c:xMode val="edge"/>
          <c:yMode val="edge"/>
          <c:x val="0.23043811497028141"/>
          <c:y val="3.385048864054009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Yyc!$B$35:$B$74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Yyc!$C$35:$C$74</c:f>
              <c:numCache>
                <c:formatCode>General</c:formatCode>
                <c:ptCount val="40"/>
                <c:pt idx="0">
                  <c:v>0.9918800883112876</c:v>
                </c:pt>
                <c:pt idx="1">
                  <c:v>1.9890442953254488</c:v>
                </c:pt>
                <c:pt idx="2">
                  <c:v>2.986453482070206</c:v>
                </c:pt>
                <c:pt idx="3">
                  <c:v>3.9841848119588299</c:v>
                </c:pt>
                <c:pt idx="4">
                  <c:v>4.9823098142263058</c:v>
                </c:pt>
                <c:pt idx="5">
                  <c:v>5.9811405942836107</c:v>
                </c:pt>
                <c:pt idx="6">
                  <c:v>6.9804297057844504</c:v>
                </c:pt>
                <c:pt idx="7">
                  <c:v>5.9791637281312955</c:v>
                </c:pt>
                <c:pt idx="8">
                  <c:v>4.9783674796373862</c:v>
                </c:pt>
                <c:pt idx="9">
                  <c:v>3.9778276865992366</c:v>
                </c:pt>
                <c:pt idx="10">
                  <c:v>2.9779171925314163</c:v>
                </c:pt>
                <c:pt idx="11">
                  <c:v>1.9788017947417522</c:v>
                </c:pt>
                <c:pt idx="12">
                  <c:v>0.98069775848939855</c:v>
                </c:pt>
                <c:pt idx="13">
                  <c:v>-1.5691880238050793E-2</c:v>
                </c:pt>
                <c:pt idx="14">
                  <c:v>-1.0208136777874622E-2</c:v>
                </c:pt>
                <c:pt idx="15">
                  <c:v>-2.6400254042972192E-3</c:v>
                </c:pt>
                <c:pt idx="16">
                  <c:v>6.6498883795045316E-3</c:v>
                </c:pt>
                <c:pt idx="17">
                  <c:v>1.8124197235809623E-2</c:v>
                </c:pt>
                <c:pt idx="18">
                  <c:v>3.3036303602771967E-2</c:v>
                </c:pt>
                <c:pt idx="19">
                  <c:v>5.5404833479566484E-2</c:v>
                </c:pt>
                <c:pt idx="20">
                  <c:v>1.0752193701886512</c:v>
                </c:pt>
                <c:pt idx="21">
                  <c:v>2.0815079836998027</c:v>
                </c:pt>
                <c:pt idx="22">
                  <c:v>3.0794280120037483</c:v>
                </c:pt>
                <c:pt idx="23">
                  <c:v>4.0699076655926572</c:v>
                </c:pt>
                <c:pt idx="24">
                  <c:v>5.0523621386002961</c:v>
                </c:pt>
                <c:pt idx="25">
                  <c:v>6.0244384584095583</c:v>
                </c:pt>
                <c:pt idx="26">
                  <c:v>6.9764181859490204</c:v>
                </c:pt>
                <c:pt idx="27">
                  <c:v>5.9291867630545507</c:v>
                </c:pt>
                <c:pt idx="28">
                  <c:v>4.903389641391743</c:v>
                </c:pt>
                <c:pt idx="29">
                  <c:v>3.88905928066186</c:v>
                </c:pt>
                <c:pt idx="30">
                  <c:v>2.8838294155039934</c:v>
                </c:pt>
                <c:pt idx="31">
                  <c:v>1.8871577541113509</c:v>
                </c:pt>
                <c:pt idx="32">
                  <c:v>0.90009322396115221</c:v>
                </c:pt>
                <c:pt idx="33">
                  <c:v>-7.2162566925062954E-2</c:v>
                </c:pt>
                <c:pt idx="34">
                  <c:v>-4.0453105883925387E-2</c:v>
                </c:pt>
                <c:pt idx="35">
                  <c:v>-1.4229941423312553E-2</c:v>
                </c:pt>
                <c:pt idx="36">
                  <c:v>1.144023209689422E-2</c:v>
                </c:pt>
                <c:pt idx="37">
                  <c:v>3.9233809058417002E-2</c:v>
                </c:pt>
                <c:pt idx="38">
                  <c:v>7.2557235366012843E-2</c:v>
                </c:pt>
                <c:pt idx="39">
                  <c:v>0.12041437296246471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24832"/>
        <c:axId val="141626368"/>
      </c:barChart>
      <c:catAx>
        <c:axId val="1416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626368"/>
        <c:crosses val="autoZero"/>
        <c:auto val="1"/>
        <c:lblAlgn val="ctr"/>
        <c:lblOffset val="100"/>
        <c:noMultiLvlLbl val="0"/>
      </c:catAx>
      <c:valAx>
        <c:axId val="14162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62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'xX2'!$B$22:$B$42</c:f>
              <c:numCache>
                <c:formatCode>General</c:formatCode>
                <c:ptCount val="21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</c:numCache>
            </c:numRef>
          </c:xVal>
          <c:yVal>
            <c:numRef>
              <c:f>'xX2'!$I$22:$I$42</c:f>
              <c:numCache>
                <c:formatCode>General</c:formatCode>
                <c:ptCount val="21"/>
                <c:pt idx="0">
                  <c:v>7</c:v>
                </c:pt>
                <c:pt idx="1">
                  <c:v>2.6214379255341269</c:v>
                </c:pt>
                <c:pt idx="2">
                  <c:v>1.6175669926725709</c:v>
                </c:pt>
                <c:pt idx="3">
                  <c:v>0.37816341988391783</c:v>
                </c:pt>
                <c:pt idx="4">
                  <c:v>0.62195011471607042</c:v>
                </c:pt>
                <c:pt idx="5">
                  <c:v>0.99998478076264485</c:v>
                </c:pt>
                <c:pt idx="6">
                  <c:v>0.61214029335024711</c:v>
                </c:pt>
                <c:pt idx="7">
                  <c:v>0.39081213059033837</c:v>
                </c:pt>
                <c:pt idx="8">
                  <c:v>1.6198191667346611</c:v>
                </c:pt>
                <c:pt idx="9">
                  <c:v>2.5874055417831268</c:v>
                </c:pt>
                <c:pt idx="10">
                  <c:v>6.999857954295118</c:v>
                </c:pt>
                <c:pt idx="11">
                  <c:v>2.6554850265373675</c:v>
                </c:pt>
                <c:pt idx="12">
                  <c:v>1.6151075396101204</c:v>
                </c:pt>
                <c:pt idx="13">
                  <c:v>0.36543927738911347</c:v>
                </c:pt>
                <c:pt idx="14">
                  <c:v>0.63169435262933382</c:v>
                </c:pt>
                <c:pt idx="15">
                  <c:v>0.99986302941167049</c:v>
                </c:pt>
                <c:pt idx="16">
                  <c:v>0.60226609511090012</c:v>
                </c:pt>
                <c:pt idx="17">
                  <c:v>0.40338414339801532</c:v>
                </c:pt>
                <c:pt idx="18">
                  <c:v>1.6218647270022761</c:v>
                </c:pt>
                <c:pt idx="19">
                  <c:v>2.5533900632385933</c:v>
                </c:pt>
                <c:pt idx="20">
                  <c:v>6.9994318272689471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48576"/>
        <c:axId val="141850112"/>
      </c:scatterChart>
      <c:valAx>
        <c:axId val="14184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850112"/>
        <c:crosses val="autoZero"/>
        <c:crossBetween val="midCat"/>
      </c:valAx>
      <c:valAx>
        <c:axId val="14185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848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'xX2'!$B$22:$B$42</c:f>
              <c:numCache>
                <c:formatCode>General</c:formatCode>
                <c:ptCount val="21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</c:numCache>
            </c:numRef>
          </c:xVal>
          <c:yVal>
            <c:numRef>
              <c:f>'xX2'!$K$22:$K$42</c:f>
              <c:numCache>
                <c:formatCode>General</c:formatCode>
                <c:ptCount val="21"/>
                <c:pt idx="0">
                  <c:v>0</c:v>
                </c:pt>
                <c:pt idx="1">
                  <c:v>-1.8824073464102071</c:v>
                </c:pt>
                <c:pt idx="2">
                  <c:v>-0.62640734641020734</c:v>
                </c:pt>
                <c:pt idx="3">
                  <c:v>0.63118530717958454</c:v>
                </c:pt>
                <c:pt idx="4">
                  <c:v>-1.2528146928204127</c:v>
                </c:pt>
                <c:pt idx="5">
                  <c:v>4.77796076938023E-3</c:v>
                </c:pt>
                <c:pt idx="6">
                  <c:v>1.2623706143591706</c:v>
                </c:pt>
                <c:pt idx="7">
                  <c:v>-0.6216293856408186</c:v>
                </c:pt>
                <c:pt idx="8">
                  <c:v>0.63596326794896407</c:v>
                </c:pt>
                <c:pt idx="9">
                  <c:v>1.891963267948966</c:v>
                </c:pt>
                <c:pt idx="10">
                  <c:v>9.5559215387589387E-3</c:v>
                </c:pt>
                <c:pt idx="11">
                  <c:v>-1.8728514248714507</c:v>
                </c:pt>
                <c:pt idx="12">
                  <c:v>-0.61685142487144773</c:v>
                </c:pt>
                <c:pt idx="13">
                  <c:v>0.64074122871836692</c:v>
                </c:pt>
                <c:pt idx="14">
                  <c:v>-1.2432587712816496</c:v>
                </c:pt>
                <c:pt idx="15">
                  <c:v>1.433388230814291E-2</c:v>
                </c:pt>
                <c:pt idx="16">
                  <c:v>1.2719265358979364</c:v>
                </c:pt>
                <c:pt idx="17">
                  <c:v>-0.61207346410205299</c:v>
                </c:pt>
                <c:pt idx="18">
                  <c:v>0.64551918948772458</c:v>
                </c:pt>
                <c:pt idx="19">
                  <c:v>1.9015191894877246</c:v>
                </c:pt>
                <c:pt idx="20">
                  <c:v>1.9111843077517874E-2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82496"/>
        <c:axId val="141884032"/>
      </c:scatterChart>
      <c:valAx>
        <c:axId val="14188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884032"/>
        <c:crosses val="autoZero"/>
        <c:crossBetween val="midCat"/>
      </c:valAx>
      <c:valAx>
        <c:axId val="14188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882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入力信号　ｘ（ｎ）</a:t>
            </a:r>
          </a:p>
        </c:rich>
      </c:tx>
      <c:layout>
        <c:manualLayout>
          <c:xMode val="edge"/>
          <c:yMode val="edge"/>
          <c:x val="0.34476702477065246"/>
          <c:y val="2.777777777777777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</c:numLit>
          </c:cat>
          <c:val>
            <c:numRef>
              <c:f>'xX2'!$B$7:$B$18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15648"/>
        <c:axId val="141917184"/>
      </c:barChart>
      <c:catAx>
        <c:axId val="1419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917184"/>
        <c:crosses val="autoZero"/>
        <c:auto val="1"/>
        <c:lblAlgn val="ctr"/>
        <c:lblOffset val="100"/>
        <c:noMultiLvlLbl val="0"/>
      </c:catAx>
      <c:valAx>
        <c:axId val="14191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91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xX!$B$23:$B$43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xX!$K$23:$K$43</c:f>
              <c:numCache>
                <c:formatCode>General</c:formatCode>
                <c:ptCount val="21"/>
                <c:pt idx="0">
                  <c:v>0</c:v>
                </c:pt>
                <c:pt idx="1">
                  <c:v>-0.94200000000000017</c:v>
                </c:pt>
                <c:pt idx="2">
                  <c:v>-1.8824073464102071</c:v>
                </c:pt>
                <c:pt idx="3">
                  <c:v>0.31559265358979249</c:v>
                </c:pt>
                <c:pt idx="4">
                  <c:v>-0.62640734641020734</c:v>
                </c:pt>
                <c:pt idx="5">
                  <c:v>-1.5684073464102075</c:v>
                </c:pt>
                <c:pt idx="6">
                  <c:v>0.63118530717958454</c:v>
                </c:pt>
                <c:pt idx="7">
                  <c:v>-0.31081469282041191</c:v>
                </c:pt>
                <c:pt idx="8">
                  <c:v>-1.2528146928204127</c:v>
                </c:pt>
                <c:pt idx="9">
                  <c:v>0.94677796076938048</c:v>
                </c:pt>
                <c:pt idx="10">
                  <c:v>4.77796076938023E-3</c:v>
                </c:pt>
                <c:pt idx="11">
                  <c:v>-0.9372220392306212</c:v>
                </c:pt>
                <c:pt idx="12">
                  <c:v>1.2623706143591706</c:v>
                </c:pt>
                <c:pt idx="13">
                  <c:v>0.32037061435917535</c:v>
                </c:pt>
                <c:pt idx="14">
                  <c:v>-0.6216293856408186</c:v>
                </c:pt>
                <c:pt idx="15">
                  <c:v>1.5763706143591716</c:v>
                </c:pt>
                <c:pt idx="16">
                  <c:v>0.63596326794896407</c:v>
                </c:pt>
                <c:pt idx="17">
                  <c:v>-0.3060367320510326</c:v>
                </c:pt>
                <c:pt idx="18">
                  <c:v>1.891963267948966</c:v>
                </c:pt>
                <c:pt idx="19">
                  <c:v>0.95155592153875901</c:v>
                </c:pt>
                <c:pt idx="20">
                  <c:v>9.5559215387589387E-3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10656"/>
        <c:axId val="141132928"/>
      </c:scatterChart>
      <c:valAx>
        <c:axId val="14111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32928"/>
        <c:crosses val="autoZero"/>
        <c:crossBetween val="midCat"/>
      </c:valAx>
      <c:valAx>
        <c:axId val="14113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10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入力信号　ｘ（ｎ）</a:t>
            </a:r>
          </a:p>
        </c:rich>
      </c:tx>
      <c:layout>
        <c:manualLayout>
          <c:xMode val="edge"/>
          <c:yMode val="edge"/>
          <c:x val="0.34476702477065246"/>
          <c:y val="2.777777777777777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</c:numLit>
          </c:cat>
          <c:val>
            <c:numRef>
              <c:f>xX!$B$8:$B$19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52256"/>
        <c:axId val="141153792"/>
      </c:barChart>
      <c:catAx>
        <c:axId val="1411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53792"/>
        <c:crosses val="autoZero"/>
        <c:auto val="1"/>
        <c:lblAlgn val="ctr"/>
        <c:lblOffset val="100"/>
        <c:noMultiLvlLbl val="0"/>
      </c:catAx>
      <c:valAx>
        <c:axId val="14115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5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hH!$B$23:$B$43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hH!$I$23:$I$43</c:f>
              <c:numCache>
                <c:formatCode>General</c:formatCode>
                <c:ptCount val="21"/>
                <c:pt idx="0">
                  <c:v>7</c:v>
                </c:pt>
                <c:pt idx="1">
                  <c:v>5.6969632625098043</c:v>
                </c:pt>
                <c:pt idx="2">
                  <c:v>2.6214379255341269</c:v>
                </c:pt>
                <c:pt idx="3">
                  <c:v>0.3410977980990656</c:v>
                </c:pt>
                <c:pt idx="4">
                  <c:v>1.6175669926725709</c:v>
                </c:pt>
                <c:pt idx="5">
                  <c:v>1.0031827662581758</c:v>
                </c:pt>
                <c:pt idx="6">
                  <c:v>0.37816341988391783</c:v>
                </c:pt>
                <c:pt idx="7">
                  <c:v>1.1081299336021142</c:v>
                </c:pt>
                <c:pt idx="8">
                  <c:v>0.62195011471607042</c:v>
                </c:pt>
                <c:pt idx="9">
                  <c:v>0.45516979395146967</c:v>
                </c:pt>
                <c:pt idx="10">
                  <c:v>0.99998478076264485</c:v>
                </c:pt>
                <c:pt idx="11">
                  <c:v>0.46510802418388236</c:v>
                </c:pt>
                <c:pt idx="12">
                  <c:v>0.61214029335024711</c:v>
                </c:pt>
                <c:pt idx="13">
                  <c:v>1.1091672456403989</c:v>
                </c:pt>
                <c:pt idx="14">
                  <c:v>0.39081213059033837</c:v>
                </c:pt>
                <c:pt idx="15">
                  <c:v>0.99042136776050915</c:v>
                </c:pt>
                <c:pt idx="16">
                  <c:v>1.6198191667346611</c:v>
                </c:pt>
                <c:pt idx="17">
                  <c:v>0.3642097384015911</c:v>
                </c:pt>
                <c:pt idx="18">
                  <c:v>2.5874055417831268</c:v>
                </c:pt>
                <c:pt idx="19">
                  <c:v>5.6719574291549177</c:v>
                </c:pt>
                <c:pt idx="20">
                  <c:v>6.999857954295118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99616"/>
        <c:axId val="141201408"/>
      </c:scatterChart>
      <c:valAx>
        <c:axId val="14119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201408"/>
        <c:crosses val="autoZero"/>
        <c:crossBetween val="midCat"/>
      </c:valAx>
      <c:valAx>
        <c:axId val="14120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99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hH!$B$23:$B$43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hH!$K$23:$K$43</c:f>
              <c:numCache>
                <c:formatCode>General</c:formatCode>
                <c:ptCount val="21"/>
                <c:pt idx="0">
                  <c:v>0</c:v>
                </c:pt>
                <c:pt idx="1">
                  <c:v>-0.94200000000000017</c:v>
                </c:pt>
                <c:pt idx="2">
                  <c:v>-1.8824073464102071</c:v>
                </c:pt>
                <c:pt idx="3">
                  <c:v>0.31559265358979249</c:v>
                </c:pt>
                <c:pt idx="4">
                  <c:v>-0.62640734641020734</c:v>
                </c:pt>
                <c:pt idx="5">
                  <c:v>-1.5684073464102075</c:v>
                </c:pt>
                <c:pt idx="6">
                  <c:v>0.63118530717958454</c:v>
                </c:pt>
                <c:pt idx="7">
                  <c:v>-0.31081469282041191</c:v>
                </c:pt>
                <c:pt idx="8">
                  <c:v>-1.2528146928204127</c:v>
                </c:pt>
                <c:pt idx="9">
                  <c:v>0.94677796076938048</c:v>
                </c:pt>
                <c:pt idx="10">
                  <c:v>4.77796076938023E-3</c:v>
                </c:pt>
                <c:pt idx="11">
                  <c:v>-0.9372220392306212</c:v>
                </c:pt>
                <c:pt idx="12">
                  <c:v>1.2623706143591706</c:v>
                </c:pt>
                <c:pt idx="13">
                  <c:v>0.32037061435917535</c:v>
                </c:pt>
                <c:pt idx="14">
                  <c:v>-0.6216293856408186</c:v>
                </c:pt>
                <c:pt idx="15">
                  <c:v>1.5763706143591716</c:v>
                </c:pt>
                <c:pt idx="16">
                  <c:v>0.63596326794896407</c:v>
                </c:pt>
                <c:pt idx="17">
                  <c:v>-0.3060367320510326</c:v>
                </c:pt>
                <c:pt idx="18">
                  <c:v>1.891963267948966</c:v>
                </c:pt>
                <c:pt idx="19">
                  <c:v>0.95155592153875901</c:v>
                </c:pt>
                <c:pt idx="20">
                  <c:v>9.5559215387589387E-3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17152"/>
        <c:axId val="141563008"/>
      </c:scatterChart>
      <c:valAx>
        <c:axId val="14121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563008"/>
        <c:crosses val="autoZero"/>
        <c:crossBetween val="midCat"/>
      </c:valAx>
      <c:valAx>
        <c:axId val="14156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17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インパルス応答　ｈ（ｎ）</a:t>
            </a:r>
          </a:p>
        </c:rich>
      </c:tx>
      <c:layout>
        <c:manualLayout>
          <c:xMode val="edge"/>
          <c:yMode val="edge"/>
          <c:x val="0.34476702477065246"/>
          <c:y val="2.7777777777777776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</c:numLit>
          </c:cat>
          <c:val>
            <c:numRef>
              <c:f>hH!$B$8:$B$19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84256"/>
        <c:axId val="141585792"/>
      </c:barChart>
      <c:catAx>
        <c:axId val="14158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585792"/>
        <c:crosses val="autoZero"/>
        <c:auto val="1"/>
        <c:lblAlgn val="ctr"/>
        <c:lblOffset val="100"/>
        <c:noMultiLvlLbl val="0"/>
      </c:catAx>
      <c:valAx>
        <c:axId val="141585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58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YHX!$B$10:$B$30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YHX!$E$10:$E$30</c:f>
              <c:numCache>
                <c:formatCode>General</c:formatCode>
                <c:ptCount val="21"/>
                <c:pt idx="0">
                  <c:v>49</c:v>
                </c:pt>
                <c:pt idx="1">
                  <c:v>32.455390414386351</c:v>
                </c:pt>
                <c:pt idx="2">
                  <c:v>6.8719367974286669</c:v>
                </c:pt>
                <c:pt idx="3">
                  <c:v>0.11634770786803092</c:v>
                </c:pt>
                <c:pt idx="4">
                  <c:v>2.6165229757837847</c:v>
                </c:pt>
                <c:pt idx="5">
                  <c:v>1.0063756625174054</c:v>
                </c:pt>
                <c:pt idx="6">
                  <c:v>0.14300757213830034</c:v>
                </c:pt>
                <c:pt idx="7">
                  <c:v>1.227951949745026</c:v>
                </c:pt>
                <c:pt idx="8">
                  <c:v>0.38682194519533325</c:v>
                </c:pt>
                <c:pt idx="9">
                  <c:v>0.20717954132582334</c:v>
                </c:pt>
                <c:pt idx="10">
                  <c:v>0.99996956175691487</c:v>
                </c:pt>
                <c:pt idx="11">
                  <c:v>0.21632547416023493</c:v>
                </c:pt>
                <c:pt idx="12">
                  <c:v>0.37471573874292663</c:v>
                </c:pt>
                <c:pt idx="13">
                  <c:v>1.2302519788015089</c:v>
                </c:pt>
                <c:pt idx="14">
                  <c:v>0.15273412141655968</c:v>
                </c:pt>
                <c:pt idx="15">
                  <c:v>0.98093448571659791</c:v>
                </c:pt>
                <c:pt idx="16">
                  <c:v>2.6238141329209714</c:v>
                </c:pt>
                <c:pt idx="17">
                  <c:v>0.13264873354655543</c:v>
                </c:pt>
                <c:pt idx="18">
                  <c:v>6.6946674376500361</c:v>
                </c:pt>
                <c:pt idx="19">
                  <c:v>32.171101078145661</c:v>
                </c:pt>
                <c:pt idx="20">
                  <c:v>48.998011380308633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01024"/>
        <c:axId val="140083200"/>
      </c:scatterChart>
      <c:valAx>
        <c:axId val="14160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083200"/>
        <c:crosses val="autoZero"/>
        <c:crossBetween val="midCat"/>
      </c:valAx>
      <c:valAx>
        <c:axId val="14008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601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YHX!$B$10:$B$30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YHX!$G$10:$G$30</c:f>
              <c:numCache>
                <c:formatCode>General</c:formatCode>
                <c:ptCount val="21"/>
                <c:pt idx="0">
                  <c:v>0</c:v>
                </c:pt>
                <c:pt idx="1">
                  <c:v>-1.8824073464102071</c:v>
                </c:pt>
                <c:pt idx="2">
                  <c:v>2.513592653589793</c:v>
                </c:pt>
                <c:pt idx="3">
                  <c:v>0.63118530717958499</c:v>
                </c:pt>
                <c:pt idx="4">
                  <c:v>-1.2528146928204147</c:v>
                </c:pt>
                <c:pt idx="5">
                  <c:v>-3.135222039230622</c:v>
                </c:pt>
                <c:pt idx="6">
                  <c:v>1.2623706143591691</c:v>
                </c:pt>
                <c:pt idx="7">
                  <c:v>-0.62162938564082382</c:v>
                </c:pt>
                <c:pt idx="8">
                  <c:v>-2.5040367320510324</c:v>
                </c:pt>
                <c:pt idx="9">
                  <c:v>1.8919632679489677</c:v>
                </c:pt>
                <c:pt idx="10">
                  <c:v>9.5559215387604601E-3</c:v>
                </c:pt>
                <c:pt idx="11">
                  <c:v>-1.8728514248714494</c:v>
                </c:pt>
                <c:pt idx="12">
                  <c:v>2.5231485751285483</c:v>
                </c:pt>
                <c:pt idx="13">
                  <c:v>0.6407412287183506</c:v>
                </c:pt>
                <c:pt idx="14">
                  <c:v>-1.243258771281637</c:v>
                </c:pt>
                <c:pt idx="15">
                  <c:v>-3.1256661176918641</c:v>
                </c:pt>
                <c:pt idx="16">
                  <c:v>1.2719265358979281</c:v>
                </c:pt>
                <c:pt idx="17">
                  <c:v>-0.6120734641020652</c:v>
                </c:pt>
                <c:pt idx="18">
                  <c:v>-2.4944808105122753</c:v>
                </c:pt>
                <c:pt idx="19">
                  <c:v>1.901519189487725</c:v>
                </c:pt>
                <c:pt idx="20">
                  <c:v>1.9111843077517877E-2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73376"/>
        <c:axId val="140375168"/>
      </c:scatterChart>
      <c:valAx>
        <c:axId val="1403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375168"/>
        <c:crosses val="autoZero"/>
        <c:crossBetween val="midCat"/>
      </c:valAx>
      <c:valAx>
        <c:axId val="14037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373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Yy!$B$10:$B$30</c:f>
              <c:numCache>
                <c:formatCode>General</c:formatCode>
                <c:ptCount val="2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  <c:pt idx="20">
                  <c:v>8</c:v>
                </c:pt>
              </c:numCache>
            </c:numRef>
          </c:xVal>
          <c:yVal>
            <c:numRef>
              <c:f>Yy!$E$10:$E$30</c:f>
              <c:numCache>
                <c:formatCode>General</c:formatCode>
                <c:ptCount val="21"/>
                <c:pt idx="0">
                  <c:v>49</c:v>
                </c:pt>
                <c:pt idx="1">
                  <c:v>32.455390414386351</c:v>
                </c:pt>
                <c:pt idx="2">
                  <c:v>6.8719367974286669</c:v>
                </c:pt>
                <c:pt idx="3">
                  <c:v>0.11634770786803092</c:v>
                </c:pt>
                <c:pt idx="4">
                  <c:v>2.6165229757837847</c:v>
                </c:pt>
                <c:pt idx="5">
                  <c:v>1.0063756625174054</c:v>
                </c:pt>
                <c:pt idx="6">
                  <c:v>0.14300757213830034</c:v>
                </c:pt>
                <c:pt idx="7">
                  <c:v>1.227951949745026</c:v>
                </c:pt>
                <c:pt idx="8">
                  <c:v>0.38682194519533325</c:v>
                </c:pt>
                <c:pt idx="9">
                  <c:v>0.20717954132582334</c:v>
                </c:pt>
                <c:pt idx="10">
                  <c:v>0.99996956175691487</c:v>
                </c:pt>
                <c:pt idx="11">
                  <c:v>0.21632547416023493</c:v>
                </c:pt>
                <c:pt idx="12">
                  <c:v>0.37471573874292663</c:v>
                </c:pt>
                <c:pt idx="13">
                  <c:v>1.2302519788015089</c:v>
                </c:pt>
                <c:pt idx="14">
                  <c:v>0.15273412141655968</c:v>
                </c:pt>
                <c:pt idx="15">
                  <c:v>0.98093448571659791</c:v>
                </c:pt>
                <c:pt idx="16">
                  <c:v>2.6238141329209714</c:v>
                </c:pt>
                <c:pt idx="17">
                  <c:v>0.13264873354655543</c:v>
                </c:pt>
                <c:pt idx="18">
                  <c:v>6.6946674376500361</c:v>
                </c:pt>
                <c:pt idx="19">
                  <c:v>32.171101078145661</c:v>
                </c:pt>
                <c:pt idx="20">
                  <c:v>48.998011380308633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98048"/>
        <c:axId val="140499584"/>
      </c:scatterChart>
      <c:valAx>
        <c:axId val="14049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499584"/>
        <c:crosses val="autoZero"/>
        <c:crossBetween val="midCat"/>
      </c:valAx>
      <c:valAx>
        <c:axId val="14049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498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280986</xdr:colOff>
      <xdr:row>21</xdr:row>
      <xdr:rowOff>252412</xdr:rowOff>
    </xdr:from>
    <xdr:to>
      <xdr:col>18</xdr:col>
      <xdr:colOff>647699</xdr:colOff>
      <xdr:row>32</xdr:row>
      <xdr:rowOff>14287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280987</xdr:colOff>
      <xdr:row>32</xdr:row>
      <xdr:rowOff>195262</xdr:rowOff>
    </xdr:from>
    <xdr:to>
      <xdr:col>18</xdr:col>
      <xdr:colOff>676275</xdr:colOff>
      <xdr:row>43</xdr:row>
      <xdr:rowOff>4762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271461</xdr:colOff>
      <xdr:row>11</xdr:row>
      <xdr:rowOff>133350</xdr:rowOff>
    </xdr:from>
    <xdr:to>
      <xdr:col>19</xdr:col>
      <xdr:colOff>66674</xdr:colOff>
      <xdr:row>21</xdr:row>
      <xdr:rowOff>4762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280986</xdr:colOff>
      <xdr:row>21</xdr:row>
      <xdr:rowOff>252412</xdr:rowOff>
    </xdr:from>
    <xdr:to>
      <xdr:col>18</xdr:col>
      <xdr:colOff>647699</xdr:colOff>
      <xdr:row>32</xdr:row>
      <xdr:rowOff>14287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280987</xdr:colOff>
      <xdr:row>32</xdr:row>
      <xdr:rowOff>195262</xdr:rowOff>
    </xdr:from>
    <xdr:to>
      <xdr:col>18</xdr:col>
      <xdr:colOff>676275</xdr:colOff>
      <xdr:row>43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271461</xdr:colOff>
      <xdr:row>11</xdr:row>
      <xdr:rowOff>133350</xdr:rowOff>
    </xdr:from>
    <xdr:to>
      <xdr:col>19</xdr:col>
      <xdr:colOff>66674</xdr:colOff>
      <xdr:row>21</xdr:row>
      <xdr:rowOff>4762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319087</xdr:colOff>
      <xdr:row>7</xdr:row>
      <xdr:rowOff>309562</xdr:rowOff>
    </xdr:from>
    <xdr:to>
      <xdr:col>15</xdr:col>
      <xdr:colOff>9525</xdr:colOff>
      <xdr:row>18</xdr:row>
      <xdr:rowOff>71437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338137</xdr:colOff>
      <xdr:row>18</xdr:row>
      <xdr:rowOff>300037</xdr:rowOff>
    </xdr:from>
    <xdr:to>
      <xdr:col>15</xdr:col>
      <xdr:colOff>28575</xdr:colOff>
      <xdr:row>29</xdr:row>
      <xdr:rowOff>109537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23811</xdr:colOff>
      <xdr:row>7</xdr:row>
      <xdr:rowOff>242887</xdr:rowOff>
    </xdr:from>
    <xdr:to>
      <xdr:col>15</xdr:col>
      <xdr:colOff>466725</xdr:colOff>
      <xdr:row>18</xdr:row>
      <xdr:rowOff>4762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14286</xdr:colOff>
      <xdr:row>18</xdr:row>
      <xdr:rowOff>204787</xdr:rowOff>
    </xdr:from>
    <xdr:to>
      <xdr:col>15</xdr:col>
      <xdr:colOff>428625</xdr:colOff>
      <xdr:row>29</xdr:row>
      <xdr:rowOff>14287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519112</xdr:colOff>
      <xdr:row>32</xdr:row>
      <xdr:rowOff>23812</xdr:rowOff>
    </xdr:from>
    <xdr:to>
      <xdr:col>15</xdr:col>
      <xdr:colOff>0</xdr:colOff>
      <xdr:row>43</xdr:row>
      <xdr:rowOff>66675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533400</xdr:colOff>
      <xdr:row>44</xdr:row>
      <xdr:rowOff>9525</xdr:rowOff>
    </xdr:from>
    <xdr:to>
      <xdr:col>14</xdr:col>
      <xdr:colOff>647700</xdr:colOff>
      <xdr:row>53</xdr:row>
      <xdr:rowOff>200025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261936</xdr:colOff>
      <xdr:row>33</xdr:row>
      <xdr:rowOff>14286</xdr:rowOff>
    </xdr:from>
    <xdr:to>
      <xdr:col>16</xdr:col>
      <xdr:colOff>676275</xdr:colOff>
      <xdr:row>45</xdr:row>
      <xdr:rowOff>19050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45</xdr:row>
      <xdr:rowOff>238125</xdr:rowOff>
    </xdr:from>
    <xdr:to>
      <xdr:col>19</xdr:col>
      <xdr:colOff>95251</xdr:colOff>
      <xdr:row>56</xdr:row>
      <xdr:rowOff>247651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795337</xdr:colOff>
      <xdr:row>35</xdr:row>
      <xdr:rowOff>14286</xdr:rowOff>
    </xdr:from>
    <xdr:to>
      <xdr:col>29</xdr:col>
      <xdr:colOff>38099</xdr:colOff>
      <xdr:row>46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280986</xdr:colOff>
      <xdr:row>20</xdr:row>
      <xdr:rowOff>252412</xdr:rowOff>
    </xdr:from>
    <xdr:to>
      <xdr:col>18</xdr:col>
      <xdr:colOff>647699</xdr:colOff>
      <xdr:row>31</xdr:row>
      <xdr:rowOff>14287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280987</xdr:colOff>
      <xdr:row>31</xdr:row>
      <xdr:rowOff>195262</xdr:rowOff>
    </xdr:from>
    <xdr:to>
      <xdr:col>18</xdr:col>
      <xdr:colOff>676275</xdr:colOff>
      <xdr:row>42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271461</xdr:colOff>
      <xdr:row>10</xdr:row>
      <xdr:rowOff>133350</xdr:rowOff>
    </xdr:from>
    <xdr:to>
      <xdr:col>19</xdr:col>
      <xdr:colOff>66674</xdr:colOff>
      <xdr:row>20</xdr:row>
      <xdr:rowOff>4762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B15" sqref="B15"/>
    </sheetView>
  </sheetViews>
  <sheetFormatPr defaultRowHeight="13.5" x14ac:dyDescent="0.15"/>
  <cols>
    <col min="1" max="1" width="7" customWidth="1"/>
    <col min="3" max="8" width="10.5" customWidth="1"/>
    <col min="9" max="9" width="11" customWidth="1"/>
    <col min="10" max="10" width="11.625" customWidth="1"/>
    <col min="11" max="11" width="12.125" customWidth="1"/>
  </cols>
  <sheetData>
    <row r="1" spans="1:16" ht="27" customHeight="1" x14ac:dyDescent="0.1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8"/>
      <c r="N1" s="28"/>
      <c r="O1" s="11"/>
      <c r="P1" s="11"/>
    </row>
    <row r="2" spans="1:16" ht="27" customHeight="1" x14ac:dyDescent="0.15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0"/>
      <c r="N2" s="30"/>
      <c r="O2" s="14"/>
      <c r="P2" s="14"/>
    </row>
    <row r="3" spans="1:16" ht="24.75" customHeight="1" x14ac:dyDescent="0.15">
      <c r="A3" s="36" t="s">
        <v>34</v>
      </c>
      <c r="B3" s="37"/>
      <c r="C3" s="37"/>
      <c r="D3" s="37"/>
      <c r="E3" s="37"/>
      <c r="F3" s="37"/>
      <c r="G3" s="37"/>
      <c r="H3" s="37"/>
      <c r="I3" s="31"/>
      <c r="J3" s="31"/>
      <c r="K3" s="31"/>
    </row>
    <row r="4" spans="1:16" ht="24.75" customHeight="1" x14ac:dyDescent="0.15">
      <c r="A4" s="3"/>
      <c r="B4" s="3"/>
      <c r="C4" s="3"/>
      <c r="D4" s="9"/>
      <c r="E4" s="9"/>
      <c r="F4" s="3"/>
      <c r="G4" s="9"/>
      <c r="H4" s="9"/>
      <c r="I4" s="2"/>
      <c r="J4" s="2"/>
      <c r="K4" s="2"/>
    </row>
    <row r="5" spans="1:16" ht="24.75" customHeight="1" x14ac:dyDescent="0.15">
      <c r="A5" s="7" t="s">
        <v>2</v>
      </c>
      <c r="B5" s="8">
        <v>8</v>
      </c>
      <c r="C5" s="2" t="s">
        <v>8</v>
      </c>
      <c r="D5" s="34" t="s">
        <v>30</v>
      </c>
      <c r="E5" s="34"/>
      <c r="F5" s="34"/>
      <c r="G5" s="2"/>
      <c r="H5" s="2"/>
      <c r="I5" s="14"/>
      <c r="J5" s="14"/>
      <c r="K5" s="14"/>
      <c r="L5" s="14"/>
    </row>
    <row r="6" spans="1:16" ht="24.75" customHeight="1" x14ac:dyDescent="0.15">
      <c r="A6" s="5"/>
      <c r="B6" s="5"/>
      <c r="C6" s="2"/>
      <c r="D6" s="2"/>
      <c r="E6" s="2"/>
      <c r="F6" s="2"/>
      <c r="G6" s="2"/>
      <c r="H6" s="2"/>
      <c r="I6" s="15"/>
      <c r="J6" s="15"/>
      <c r="K6" s="15"/>
      <c r="L6" s="15"/>
    </row>
    <row r="7" spans="1:16" ht="24.75" customHeight="1" x14ac:dyDescent="0.15">
      <c r="A7" s="7" t="s">
        <v>0</v>
      </c>
      <c r="B7" s="7" t="s">
        <v>14</v>
      </c>
      <c r="C7" s="22" t="s">
        <v>5</v>
      </c>
      <c r="D7" s="24"/>
      <c r="E7" s="23"/>
      <c r="F7" s="23"/>
      <c r="G7" s="2"/>
      <c r="H7" s="2"/>
      <c r="I7" s="15"/>
      <c r="J7" s="15"/>
      <c r="K7" s="15"/>
      <c r="L7" s="15"/>
    </row>
    <row r="8" spans="1:16" ht="24.75" customHeight="1" x14ac:dyDescent="0.15">
      <c r="A8" s="4">
        <v>0</v>
      </c>
      <c r="B8" s="8">
        <v>1</v>
      </c>
      <c r="C8" s="4">
        <f>2*3.14*A8/$B$5</f>
        <v>0</v>
      </c>
      <c r="G8" s="5"/>
      <c r="H8" s="5"/>
      <c r="I8" s="5"/>
      <c r="J8" s="5"/>
      <c r="K8" s="2"/>
    </row>
    <row r="9" spans="1:16" ht="24.75" customHeight="1" x14ac:dyDescent="0.15">
      <c r="A9" s="4">
        <v>1</v>
      </c>
      <c r="B9" s="8">
        <v>1</v>
      </c>
      <c r="C9" s="4">
        <f t="shared" ref="C9:C13" si="0">2*3.14*A9/$B$5</f>
        <v>0.78500000000000003</v>
      </c>
      <c r="G9" s="5"/>
      <c r="H9" s="5"/>
      <c r="I9" s="5"/>
      <c r="J9" s="5"/>
      <c r="K9" s="2"/>
    </row>
    <row r="10" spans="1:16" ht="24.75" customHeight="1" x14ac:dyDescent="0.15">
      <c r="A10" s="4">
        <v>2</v>
      </c>
      <c r="B10" s="8">
        <v>1</v>
      </c>
      <c r="C10" s="4">
        <f t="shared" si="0"/>
        <v>1.57</v>
      </c>
      <c r="G10" s="5"/>
      <c r="H10" s="5"/>
      <c r="I10" s="5"/>
      <c r="J10" s="5"/>
      <c r="K10" s="2"/>
    </row>
    <row r="11" spans="1:16" ht="24.75" customHeight="1" x14ac:dyDescent="0.15">
      <c r="A11" s="4">
        <v>3</v>
      </c>
      <c r="B11" s="8">
        <v>1</v>
      </c>
      <c r="C11" s="4">
        <f t="shared" si="0"/>
        <v>2.355</v>
      </c>
      <c r="G11" s="5"/>
      <c r="H11" s="5"/>
      <c r="I11" s="5"/>
      <c r="J11" s="5"/>
      <c r="K11" s="2"/>
    </row>
    <row r="12" spans="1:16" ht="24.75" customHeight="1" x14ac:dyDescent="0.15">
      <c r="A12" s="4">
        <v>4</v>
      </c>
      <c r="B12" s="8">
        <v>1</v>
      </c>
      <c r="C12" s="4">
        <f t="shared" si="0"/>
        <v>3.14</v>
      </c>
      <c r="G12" s="5"/>
      <c r="H12" s="5"/>
      <c r="I12" s="5"/>
      <c r="J12" s="5"/>
      <c r="K12" s="2"/>
    </row>
    <row r="13" spans="1:16" ht="24.75" customHeight="1" x14ac:dyDescent="0.15">
      <c r="A13" s="4">
        <v>5</v>
      </c>
      <c r="B13" s="8">
        <v>1</v>
      </c>
      <c r="C13" s="4">
        <f t="shared" si="0"/>
        <v>3.9250000000000003</v>
      </c>
      <c r="G13" s="5"/>
      <c r="H13" s="5"/>
      <c r="I13" s="5"/>
      <c r="J13" s="5"/>
      <c r="K13" s="2"/>
    </row>
    <row r="14" spans="1:16" ht="24.75" customHeight="1" x14ac:dyDescent="0.15">
      <c r="A14" s="4">
        <v>6</v>
      </c>
      <c r="B14" s="8">
        <v>1</v>
      </c>
      <c r="C14" s="4">
        <f t="shared" ref="C14:C19" si="1">2*3.14*A14/$B$5</f>
        <v>4.71</v>
      </c>
      <c r="D14" s="5"/>
      <c r="E14" s="5"/>
      <c r="F14" s="5"/>
      <c r="G14" s="5"/>
      <c r="H14" s="5"/>
      <c r="I14" s="5"/>
      <c r="J14" s="5"/>
      <c r="K14" s="2"/>
    </row>
    <row r="15" spans="1:16" ht="24.75" customHeight="1" x14ac:dyDescent="0.15">
      <c r="A15" s="4">
        <v>7</v>
      </c>
      <c r="B15" s="8">
        <v>0</v>
      </c>
      <c r="C15" s="4">
        <f t="shared" si="1"/>
        <v>5.4950000000000001</v>
      </c>
      <c r="D15" s="5"/>
      <c r="E15" s="5"/>
      <c r="F15" s="5"/>
      <c r="G15" s="5"/>
      <c r="H15" s="5"/>
      <c r="I15" s="5"/>
      <c r="J15" s="5"/>
      <c r="K15" s="2"/>
    </row>
    <row r="16" spans="1:16" ht="24.75" customHeight="1" x14ac:dyDescent="0.15">
      <c r="A16" s="4">
        <v>8</v>
      </c>
      <c r="B16" s="8">
        <v>0</v>
      </c>
      <c r="C16" s="4">
        <f t="shared" si="1"/>
        <v>6.28</v>
      </c>
      <c r="D16" s="5"/>
      <c r="E16" s="5"/>
      <c r="F16" s="5"/>
      <c r="G16" s="5"/>
      <c r="H16" s="5"/>
      <c r="I16" s="5"/>
      <c r="J16" s="5"/>
      <c r="K16" s="2"/>
    </row>
    <row r="17" spans="1:11" ht="24.75" customHeight="1" x14ac:dyDescent="0.15">
      <c r="A17" s="4">
        <v>9</v>
      </c>
      <c r="B17" s="8">
        <v>0</v>
      </c>
      <c r="C17" s="4">
        <f t="shared" si="1"/>
        <v>7.0650000000000004</v>
      </c>
      <c r="D17" s="5"/>
      <c r="E17" s="5"/>
      <c r="F17" s="5"/>
      <c r="G17" s="5"/>
      <c r="H17" s="5"/>
      <c r="I17" s="5"/>
      <c r="J17" s="5"/>
      <c r="K17" s="2"/>
    </row>
    <row r="18" spans="1:11" ht="24.75" customHeight="1" x14ac:dyDescent="0.15">
      <c r="A18" s="4">
        <v>10</v>
      </c>
      <c r="B18" s="8">
        <v>0</v>
      </c>
      <c r="C18" s="4">
        <f t="shared" si="1"/>
        <v>7.8500000000000005</v>
      </c>
      <c r="D18" s="5"/>
      <c r="E18" s="5"/>
      <c r="F18" s="5"/>
      <c r="G18" s="5"/>
      <c r="H18" s="5"/>
      <c r="I18" s="5"/>
      <c r="J18" s="5"/>
      <c r="K18" s="2"/>
    </row>
    <row r="19" spans="1:11" ht="24.75" customHeight="1" x14ac:dyDescent="0.15">
      <c r="A19" s="4">
        <v>11</v>
      </c>
      <c r="B19" s="8">
        <v>0</v>
      </c>
      <c r="C19" s="4">
        <f t="shared" si="1"/>
        <v>8.6349999999999998</v>
      </c>
      <c r="D19" s="5"/>
      <c r="E19" s="5"/>
      <c r="F19" s="5"/>
      <c r="G19" s="5"/>
      <c r="H19" s="5"/>
      <c r="I19" s="5"/>
      <c r="J19" s="5"/>
      <c r="K19" s="2"/>
    </row>
    <row r="20" spans="1:11" ht="24.75" customHeight="1" x14ac:dyDescent="0.15">
      <c r="A20" s="5"/>
      <c r="B20" s="23"/>
      <c r="C20" s="5"/>
      <c r="D20" s="5"/>
      <c r="E20" s="5"/>
      <c r="F20" s="5"/>
      <c r="G20" s="5"/>
      <c r="H20" s="5"/>
      <c r="I20" s="5"/>
      <c r="J20" s="5"/>
      <c r="K20" s="2"/>
    </row>
    <row r="21" spans="1:11" ht="24.75" customHeight="1" x14ac:dyDescent="0.15">
      <c r="A21" s="2"/>
      <c r="B21" s="33" t="s">
        <v>39</v>
      </c>
      <c r="C21" s="33"/>
      <c r="D21" s="33"/>
      <c r="E21" s="33"/>
      <c r="F21" s="33"/>
      <c r="G21" s="33"/>
      <c r="H21" s="33"/>
      <c r="I21" s="2"/>
      <c r="J21" s="3" t="s">
        <v>7</v>
      </c>
      <c r="K21" s="3" t="s">
        <v>7</v>
      </c>
    </row>
    <row r="22" spans="1:11" ht="24.75" customHeight="1" x14ac:dyDescent="0.15">
      <c r="A22" s="7" t="s">
        <v>3</v>
      </c>
      <c r="B22" s="7" t="s">
        <v>4</v>
      </c>
      <c r="C22" s="7" t="s">
        <v>24</v>
      </c>
      <c r="D22" s="7" t="s">
        <v>25</v>
      </c>
      <c r="E22" s="7" t="s">
        <v>26</v>
      </c>
      <c r="F22" s="7" t="s">
        <v>29</v>
      </c>
      <c r="G22" s="7" t="s">
        <v>27</v>
      </c>
      <c r="H22" s="7" t="s">
        <v>28</v>
      </c>
      <c r="I22" s="7" t="s">
        <v>12</v>
      </c>
      <c r="J22" s="7" t="s">
        <v>6</v>
      </c>
      <c r="K22" s="7" t="s">
        <v>13</v>
      </c>
    </row>
    <row r="23" spans="1:11" ht="24.75" customHeight="1" x14ac:dyDescent="0.15">
      <c r="A23" s="4">
        <v>0</v>
      </c>
      <c r="B23" s="7">
        <f>A23*$B$5/20</f>
        <v>0</v>
      </c>
      <c r="C23" s="4">
        <f>$B$8*COS($C$8*B23)+$B$9*COS($C$9*B23)+$B$10*COS($C$10*B23)+$B$11*COS($C$11*B23)+$B$12*COS($C$12*B23)+$B$13*COS($C$13*B23)</f>
        <v>6</v>
      </c>
      <c r="D23" s="4">
        <f t="shared" ref="D23:D43" si="2">$B$14*COS($C$14*B23)+$B$15*COS($C$15*B23)+$B$16*COS($C$16*B23)+$B$17*COS($C$17*B23)+$B$18*COS($C$18*B23)+$B$19*COS($C$19*B23)</f>
        <v>1</v>
      </c>
      <c r="E23" s="4">
        <f>C23+D23</f>
        <v>7</v>
      </c>
      <c r="F23" s="4">
        <f t="shared" ref="F23:F43" si="3">-$B$8*SIN($C$8*B23)-$B$9*SIN($C$9*B23)-$B$10*SIN($C$10*B23)-$B$11*SIN($C$11*B23)-$B$12*SIN($C$12*B23)-$B$13*SIN($C$13*B23)</f>
        <v>0</v>
      </c>
      <c r="G23" s="4">
        <f t="shared" ref="G23:G43" si="4">-$B$14*SIN($C$14*B23)-$B$15*SIN($C$15*B23)-$B$16*SIN($C$16*B23)-$B$17*SIN($C$17*B23)-$B$18*SIN($C$18*B23)-$B$19*SIN($C$19*B23)</f>
        <v>0</v>
      </c>
      <c r="H23" s="4">
        <f>F23+G23</f>
        <v>0</v>
      </c>
      <c r="I23" s="7">
        <f>SQRT(E23^2+H23^2)</f>
        <v>7</v>
      </c>
      <c r="J23" s="4">
        <f>IF(E23=0, 0, ATAN(H23/E23))</f>
        <v>0</v>
      </c>
      <c r="K23" s="7">
        <f>IF(E23=0, 0, IF(E23&gt;0, J23, IF(E23&lt;0, IF(H23&gt;0, J23+3.14, IF(H23&lt;0, J23-3.14)))))</f>
        <v>0</v>
      </c>
    </row>
    <row r="24" spans="1:11" ht="24.75" customHeight="1" x14ac:dyDescent="0.15">
      <c r="A24" s="4">
        <v>1</v>
      </c>
      <c r="B24" s="7">
        <f t="shared" ref="B24:B43" si="5">A24*$B$5/20</f>
        <v>0.4</v>
      </c>
      <c r="C24" s="4">
        <f t="shared" ref="C24:C43" si="6">$B$8*COS($C$8*B24)+$B$9*COS($C$9*B24)+$B$10*COS($C$10*B24)+$B$11*COS($C$11*B24)+$B$12*COS($C$12*B24)+$B$13*COS($C$13*B24)</f>
        <v>3.6589007710226591</v>
      </c>
      <c r="D24" s="4">
        <f t="shared" si="2"/>
        <v>-0.30810803127799258</v>
      </c>
      <c r="E24" s="4">
        <f t="shared" ref="E24:E43" si="7">C24+D24</f>
        <v>3.3507927397446666</v>
      </c>
      <c r="F24" s="4">
        <f t="shared" si="3"/>
        <v>-3.6559882498042588</v>
      </c>
      <c r="G24" s="4">
        <f t="shared" si="4"/>
        <v>-0.95135137623382848</v>
      </c>
      <c r="H24" s="4">
        <f t="shared" ref="H24:H43" si="8">F24+G24</f>
        <v>-4.6073396260380877</v>
      </c>
      <c r="I24" s="7">
        <f t="shared" ref="I24:I43" si="9">SQRT(E24^2+H24^2)</f>
        <v>5.6969632625098043</v>
      </c>
      <c r="J24" s="4">
        <f t="shared" ref="J24:J43" si="10">IF(E24=0, 0, ATAN(H24/E24))</f>
        <v>-0.94200000000000017</v>
      </c>
      <c r="K24" s="7">
        <f t="shared" ref="K24:K43" si="11">IF(E24=0, 0, IF(E24&gt;0, J24, IF(E24&lt;0, IF(H24&gt;0, J24+3.14, IF(H24&lt;0, J24-3.14)))))</f>
        <v>-0.94200000000000017</v>
      </c>
    </row>
    <row r="25" spans="1:11" ht="24.75" customHeight="1" x14ac:dyDescent="0.15">
      <c r="A25" s="4">
        <v>2</v>
      </c>
      <c r="B25" s="7">
        <f t="shared" si="5"/>
        <v>0.8</v>
      </c>
      <c r="C25" s="4">
        <f t="shared" si="6"/>
        <v>2.4528037702139516E-3</v>
      </c>
      <c r="D25" s="4">
        <f t="shared" si="2"/>
        <v>-0.81013888212399909</v>
      </c>
      <c r="E25" s="4">
        <f t="shared" si="7"/>
        <v>-0.80768607835378514</v>
      </c>
      <c r="F25" s="4">
        <f t="shared" si="3"/>
        <v>-3.0801465773384713</v>
      </c>
      <c r="G25" s="4">
        <f t="shared" si="4"/>
        <v>0.58623799917002739</v>
      </c>
      <c r="H25" s="4">
        <f t="shared" si="8"/>
        <v>-2.493908578168444</v>
      </c>
      <c r="I25" s="7">
        <f t="shared" si="9"/>
        <v>2.6214379255341269</v>
      </c>
      <c r="J25" s="4">
        <f t="shared" si="10"/>
        <v>1.257592653589793</v>
      </c>
      <c r="K25" s="7">
        <f t="shared" si="11"/>
        <v>-1.8824073464102071</v>
      </c>
    </row>
    <row r="26" spans="1:11" ht="24.75" customHeight="1" x14ac:dyDescent="0.15">
      <c r="A26" s="4">
        <v>3</v>
      </c>
      <c r="B26" s="7">
        <f t="shared" si="5"/>
        <v>1.2</v>
      </c>
      <c r="C26" s="4">
        <f t="shared" si="6"/>
        <v>-0.48307675928581395</v>
      </c>
      <c r="D26" s="4">
        <f t="shared" si="2"/>
        <v>0.8073286233439505</v>
      </c>
      <c r="E26" s="4">
        <f t="shared" si="7"/>
        <v>0.32425186405813655</v>
      </c>
      <c r="F26" s="4">
        <f t="shared" si="3"/>
        <v>-0.48423220090125541</v>
      </c>
      <c r="G26" s="4">
        <f t="shared" si="4"/>
        <v>0.59010210466457547</v>
      </c>
      <c r="H26" s="4">
        <f t="shared" si="8"/>
        <v>0.10586990376332006</v>
      </c>
      <c r="I26" s="7">
        <f t="shared" si="9"/>
        <v>0.3410977980990656</v>
      </c>
      <c r="J26" s="4">
        <f t="shared" si="10"/>
        <v>0.31559265358979249</v>
      </c>
      <c r="K26" s="7">
        <f t="shared" si="11"/>
        <v>0.31559265358979249</v>
      </c>
    </row>
    <row r="27" spans="1:11" ht="24.75" customHeight="1" x14ac:dyDescent="0.15">
      <c r="A27" s="4">
        <v>4</v>
      </c>
      <c r="B27" s="7">
        <f t="shared" si="5"/>
        <v>1.6</v>
      </c>
      <c r="C27" s="4">
        <f t="shared" si="6"/>
        <v>0.99780389854618945</v>
      </c>
      <c r="D27" s="4">
        <f t="shared" si="2"/>
        <v>0.31265001665824582</v>
      </c>
      <c r="E27" s="4">
        <f t="shared" si="7"/>
        <v>1.3104539152044352</v>
      </c>
      <c r="F27" s="4">
        <f t="shared" si="3"/>
        <v>1.5891573045850485E-3</v>
      </c>
      <c r="G27" s="4">
        <f t="shared" si="4"/>
        <v>-0.94986839461243189</v>
      </c>
      <c r="H27" s="4">
        <f t="shared" si="8"/>
        <v>-0.9482792373078468</v>
      </c>
      <c r="I27" s="7">
        <f t="shared" si="9"/>
        <v>1.6175669926725709</v>
      </c>
      <c r="J27" s="4">
        <f t="shared" si="10"/>
        <v>-0.62640734641020734</v>
      </c>
      <c r="K27" s="7">
        <f t="shared" si="11"/>
        <v>-0.62640734641020734</v>
      </c>
    </row>
    <row r="28" spans="1:11" ht="24.75" customHeight="1" x14ac:dyDescent="0.15">
      <c r="A28" s="4">
        <v>5</v>
      </c>
      <c r="B28" s="7">
        <f t="shared" si="5"/>
        <v>2</v>
      </c>
      <c r="C28" s="4">
        <f t="shared" si="6"/>
        <v>1.0023851672383661</v>
      </c>
      <c r="D28" s="4">
        <f t="shared" si="2"/>
        <v>-0.99998858556715808</v>
      </c>
      <c r="E28" s="4">
        <f t="shared" si="7"/>
        <v>2.3965816712080423E-3</v>
      </c>
      <c r="F28" s="4">
        <f t="shared" si="3"/>
        <v>-0.99840196097338418</v>
      </c>
      <c r="G28" s="4">
        <f t="shared" si="4"/>
        <v>-4.7779425901285115E-3</v>
      </c>
      <c r="H28" s="4">
        <f t="shared" si="8"/>
        <v>-1.0031799035635127</v>
      </c>
      <c r="I28" s="7">
        <f t="shared" si="9"/>
        <v>1.0031827662581758</v>
      </c>
      <c r="J28" s="4">
        <f t="shared" si="10"/>
        <v>-1.5684073464102075</v>
      </c>
      <c r="K28" s="7">
        <f t="shared" si="11"/>
        <v>-1.5684073464102075</v>
      </c>
    </row>
    <row r="29" spans="1:11" ht="24.75" customHeight="1" x14ac:dyDescent="0.15">
      <c r="A29" s="4">
        <v>6</v>
      </c>
      <c r="B29" s="7">
        <f t="shared" si="5"/>
        <v>2.4</v>
      </c>
      <c r="C29" s="4">
        <f t="shared" si="6"/>
        <v>1.7431410330474018E-3</v>
      </c>
      <c r="D29" s="4">
        <f t="shared" si="2"/>
        <v>0.30355901214087672</v>
      </c>
      <c r="E29" s="4">
        <f t="shared" si="7"/>
        <v>0.30530215317392412</v>
      </c>
      <c r="F29" s="4">
        <f t="shared" si="3"/>
        <v>-0.72965760960178616</v>
      </c>
      <c r="G29" s="4">
        <f t="shared" si="4"/>
        <v>0.95281263958243911</v>
      </c>
      <c r="H29" s="4">
        <f t="shared" si="8"/>
        <v>0.22315502998065295</v>
      </c>
      <c r="I29" s="7">
        <f t="shared" si="9"/>
        <v>0.37816341988391783</v>
      </c>
      <c r="J29" s="4">
        <f t="shared" si="10"/>
        <v>0.63118530717958454</v>
      </c>
      <c r="K29" s="7">
        <f t="shared" si="11"/>
        <v>0.63118530717958454</v>
      </c>
    </row>
    <row r="30" spans="1:11" ht="24.75" customHeight="1" x14ac:dyDescent="0.15">
      <c r="A30" s="4">
        <v>7</v>
      </c>
      <c r="B30" s="7">
        <f t="shared" si="5"/>
        <v>2.8</v>
      </c>
      <c r="C30" s="4">
        <f t="shared" si="6"/>
        <v>0.24210293651147488</v>
      </c>
      <c r="D30" s="4">
        <f t="shared" si="2"/>
        <v>0.81293064635232348</v>
      </c>
      <c r="E30" s="4">
        <f t="shared" si="7"/>
        <v>1.0550335828637984</v>
      </c>
      <c r="F30" s="4">
        <f t="shared" si="3"/>
        <v>0.24345626332043913</v>
      </c>
      <c r="G30" s="4">
        <f t="shared" si="4"/>
        <v>-0.58236051052693605</v>
      </c>
      <c r="H30" s="4">
        <f t="shared" si="8"/>
        <v>-0.33890424720649692</v>
      </c>
      <c r="I30" s="7">
        <f t="shared" si="9"/>
        <v>1.1081299336021142</v>
      </c>
      <c r="J30" s="4">
        <f t="shared" si="10"/>
        <v>-0.31081469282041191</v>
      </c>
      <c r="K30" s="7">
        <f t="shared" si="11"/>
        <v>-0.31081469282041191</v>
      </c>
    </row>
    <row r="31" spans="1:11" ht="24.75" customHeight="1" x14ac:dyDescent="0.15">
      <c r="A31" s="4">
        <v>8</v>
      </c>
      <c r="B31" s="7">
        <f t="shared" si="5"/>
        <v>3.2</v>
      </c>
      <c r="C31" s="4">
        <f t="shared" si="6"/>
        <v>0.99895264789377536</v>
      </c>
      <c r="D31" s="4">
        <f t="shared" si="2"/>
        <v>-0.80449993416719723</v>
      </c>
      <c r="E31" s="4">
        <f t="shared" si="7"/>
        <v>0.19445271372657813</v>
      </c>
      <c r="F31" s="4">
        <f t="shared" si="3"/>
        <v>3.1819818030646924E-3</v>
      </c>
      <c r="G31" s="4">
        <f t="shared" si="4"/>
        <v>-0.59395273879743615</v>
      </c>
      <c r="H31" s="4">
        <f t="shared" si="8"/>
        <v>-0.59077075699437143</v>
      </c>
      <c r="I31" s="7">
        <f t="shared" si="9"/>
        <v>0.62195011471607042</v>
      </c>
      <c r="J31" s="4">
        <f t="shared" si="10"/>
        <v>-1.2528146928204127</v>
      </c>
      <c r="K31" s="7">
        <f t="shared" si="11"/>
        <v>-1.2528146928204127</v>
      </c>
    </row>
    <row r="32" spans="1:11" ht="24.75" customHeight="1" x14ac:dyDescent="0.15">
      <c r="A32" s="4">
        <v>9</v>
      </c>
      <c r="B32" s="7">
        <f t="shared" si="5"/>
        <v>3.6</v>
      </c>
      <c r="C32" s="4">
        <f t="shared" si="6"/>
        <v>0.58314099496432492</v>
      </c>
      <c r="D32" s="4">
        <f t="shared" si="2"/>
        <v>-0.31718486459326423</v>
      </c>
      <c r="E32" s="4">
        <f t="shared" si="7"/>
        <v>0.26595613037106069</v>
      </c>
      <c r="F32" s="4">
        <f t="shared" si="3"/>
        <v>-0.57897656306254608</v>
      </c>
      <c r="G32" s="4">
        <f t="shared" si="4"/>
        <v>0.94836372857303686</v>
      </c>
      <c r="H32" s="4">
        <f t="shared" si="8"/>
        <v>0.36938716551049078</v>
      </c>
      <c r="I32" s="7">
        <f t="shared" si="9"/>
        <v>0.45516979395146967</v>
      </c>
      <c r="J32" s="4">
        <f t="shared" si="10"/>
        <v>0.94677796076938048</v>
      </c>
      <c r="K32" s="7">
        <f t="shared" si="11"/>
        <v>0.94677796076938048</v>
      </c>
    </row>
    <row r="33" spans="1:11" ht="24.75" customHeight="1" x14ac:dyDescent="0.15">
      <c r="A33" s="4">
        <v>10</v>
      </c>
      <c r="B33" s="7">
        <f t="shared" si="5"/>
        <v>4</v>
      </c>
      <c r="C33" s="4">
        <f t="shared" si="6"/>
        <v>1.9023974310972136E-5</v>
      </c>
      <c r="D33" s="4">
        <f t="shared" si="2"/>
        <v>0.99995434252921089</v>
      </c>
      <c r="E33" s="4">
        <f t="shared" si="7"/>
        <v>0.99997336650352187</v>
      </c>
      <c r="F33" s="4">
        <f t="shared" si="3"/>
        <v>-4.7779062317607809E-3</v>
      </c>
      <c r="G33" s="4">
        <f t="shared" si="4"/>
        <v>9.5557761052473874E-3</v>
      </c>
      <c r="H33" s="4">
        <f t="shared" si="8"/>
        <v>4.7778698734866065E-3</v>
      </c>
      <c r="I33" s="7">
        <f t="shared" si="9"/>
        <v>0.99998478076264485</v>
      </c>
      <c r="J33" s="4">
        <f t="shared" si="10"/>
        <v>4.77796076938023E-3</v>
      </c>
      <c r="K33" s="7">
        <f t="shared" si="11"/>
        <v>4.77796076938023E-3</v>
      </c>
    </row>
    <row r="34" spans="1:11" ht="24.75" customHeight="1" x14ac:dyDescent="0.15">
      <c r="A34" s="4">
        <v>11</v>
      </c>
      <c r="B34" s="7">
        <f t="shared" si="5"/>
        <v>4.4000000000000004</v>
      </c>
      <c r="C34" s="4">
        <f t="shared" si="6"/>
        <v>0.57436055324334723</v>
      </c>
      <c r="D34" s="4">
        <f t="shared" si="2"/>
        <v>-0.29900306309584535</v>
      </c>
      <c r="E34" s="4">
        <f t="shared" si="7"/>
        <v>0.27535749014750188</v>
      </c>
      <c r="F34" s="4">
        <f t="shared" si="3"/>
        <v>0.57941388380261127</v>
      </c>
      <c r="G34" s="4">
        <f t="shared" si="4"/>
        <v>-0.95425215129927887</v>
      </c>
      <c r="H34" s="4">
        <f t="shared" si="8"/>
        <v>-0.3748382674966676</v>
      </c>
      <c r="I34" s="7">
        <f t="shared" si="9"/>
        <v>0.46510802418388236</v>
      </c>
      <c r="J34" s="4">
        <f t="shared" si="10"/>
        <v>-0.9372220392306212</v>
      </c>
      <c r="K34" s="7">
        <f t="shared" si="11"/>
        <v>-0.9372220392306212</v>
      </c>
    </row>
    <row r="35" spans="1:11" ht="24.75" customHeight="1" x14ac:dyDescent="0.15">
      <c r="A35" s="4">
        <v>12</v>
      </c>
      <c r="B35" s="7">
        <f t="shared" si="5"/>
        <v>4.8</v>
      </c>
      <c r="C35" s="4">
        <f t="shared" si="6"/>
        <v>1.0015245550371388</v>
      </c>
      <c r="D35" s="4">
        <f t="shared" si="2"/>
        <v>-0.81570385229611009</v>
      </c>
      <c r="E35" s="4">
        <f t="shared" si="7"/>
        <v>0.18582070274102869</v>
      </c>
      <c r="F35" s="4">
        <f t="shared" si="3"/>
        <v>4.785281447844408E-3</v>
      </c>
      <c r="G35" s="4">
        <f t="shared" si="4"/>
        <v>0.57846972725397283</v>
      </c>
      <c r="H35" s="4">
        <f t="shared" si="8"/>
        <v>0.58325500870181723</v>
      </c>
      <c r="I35" s="7">
        <f t="shared" si="9"/>
        <v>0.61214029335024711</v>
      </c>
      <c r="J35" s="4">
        <f t="shared" si="10"/>
        <v>1.2623706143591706</v>
      </c>
      <c r="K35" s="7">
        <f t="shared" si="11"/>
        <v>1.2623706143591706</v>
      </c>
    </row>
    <row r="36" spans="1:11" ht="24.75" customHeight="1" x14ac:dyDescent="0.15">
      <c r="A36" s="4">
        <v>13</v>
      </c>
      <c r="B36" s="7">
        <f t="shared" si="5"/>
        <v>5.2</v>
      </c>
      <c r="C36" s="4">
        <f t="shared" si="6"/>
        <v>0.25107857274777284</v>
      </c>
      <c r="D36" s="4">
        <f t="shared" si="2"/>
        <v>0.80165287916950356</v>
      </c>
      <c r="E36" s="4">
        <f t="shared" si="7"/>
        <v>1.0527314519172764</v>
      </c>
      <c r="F36" s="4">
        <f t="shared" si="3"/>
        <v>-0.24849270668149126</v>
      </c>
      <c r="G36" s="4">
        <f t="shared" si="4"/>
        <v>0.59778981366300088</v>
      </c>
      <c r="H36" s="4">
        <f t="shared" si="8"/>
        <v>0.34929710698150962</v>
      </c>
      <c r="I36" s="7">
        <f t="shared" si="9"/>
        <v>1.1091672456403989</v>
      </c>
      <c r="J36" s="4">
        <f t="shared" si="10"/>
        <v>0.32037061435917535</v>
      </c>
      <c r="K36" s="7">
        <f t="shared" si="11"/>
        <v>0.32037061435917535</v>
      </c>
    </row>
    <row r="37" spans="1:11" ht="24.75" customHeight="1" x14ac:dyDescent="0.15">
      <c r="A37" s="4">
        <v>14</v>
      </c>
      <c r="B37" s="7">
        <f t="shared" si="5"/>
        <v>5.6</v>
      </c>
      <c r="C37" s="4">
        <f t="shared" si="6"/>
        <v>-4.0093136344786506E-3</v>
      </c>
      <c r="D37" s="4">
        <f t="shared" si="2"/>
        <v>0.32171247155761273</v>
      </c>
      <c r="E37" s="4">
        <f t="shared" si="7"/>
        <v>0.31770315792313408</v>
      </c>
      <c r="F37" s="4">
        <f t="shared" si="3"/>
        <v>0.71924386057475564</v>
      </c>
      <c r="G37" s="4">
        <f t="shared" si="4"/>
        <v>-0.94683741246546238</v>
      </c>
      <c r="H37" s="4">
        <f t="shared" si="8"/>
        <v>-0.22759355189070674</v>
      </c>
      <c r="I37" s="7">
        <f t="shared" si="9"/>
        <v>0.39081213059033837</v>
      </c>
      <c r="J37" s="4">
        <f t="shared" si="10"/>
        <v>-0.6216293856408186</v>
      </c>
      <c r="K37" s="7">
        <f t="shared" si="11"/>
        <v>-0.6216293856408186</v>
      </c>
    </row>
    <row r="38" spans="1:11" ht="24.75" customHeight="1" x14ac:dyDescent="0.15">
      <c r="A38" s="4">
        <v>15</v>
      </c>
      <c r="B38" s="7">
        <f t="shared" si="5"/>
        <v>6</v>
      </c>
      <c r="C38" s="4">
        <f t="shared" si="6"/>
        <v>0.99279904077460657</v>
      </c>
      <c r="D38" s="4">
        <f t="shared" si="2"/>
        <v>-0.99989727166788811</v>
      </c>
      <c r="E38" s="4">
        <f t="shared" si="7"/>
        <v>-7.098230893281543E-3</v>
      </c>
      <c r="F38" s="4">
        <f t="shared" si="3"/>
        <v>1.0047293228229144</v>
      </c>
      <c r="G38" s="4">
        <f t="shared" si="4"/>
        <v>-1.433339147283883E-2</v>
      </c>
      <c r="H38" s="4">
        <f t="shared" si="8"/>
        <v>0.99039593135007553</v>
      </c>
      <c r="I38" s="7">
        <f t="shared" si="9"/>
        <v>0.99042136776050915</v>
      </c>
      <c r="J38" s="4">
        <f t="shared" si="10"/>
        <v>-1.5636293856408285</v>
      </c>
      <c r="K38" s="7">
        <f t="shared" si="11"/>
        <v>1.5763706143591716</v>
      </c>
    </row>
    <row r="39" spans="1:11" ht="24.75" customHeight="1" x14ac:dyDescent="0.15">
      <c r="A39" s="4">
        <v>16</v>
      </c>
      <c r="B39" s="7">
        <f t="shared" si="5"/>
        <v>6.4</v>
      </c>
      <c r="C39" s="4">
        <f t="shared" si="6"/>
        <v>1.0087041248507509</v>
      </c>
      <c r="D39" s="4">
        <f t="shared" si="2"/>
        <v>0.29444028815004925</v>
      </c>
      <c r="E39" s="4">
        <f t="shared" si="7"/>
        <v>1.3031444130008001</v>
      </c>
      <c r="F39" s="4">
        <f t="shared" si="3"/>
        <v>6.426151916703567E-3</v>
      </c>
      <c r="G39" s="4">
        <f t="shared" si="4"/>
        <v>0.95566987852192764</v>
      </c>
      <c r="H39" s="4">
        <f t="shared" si="8"/>
        <v>0.96209603043863123</v>
      </c>
      <c r="I39" s="7">
        <f t="shared" si="9"/>
        <v>1.6198191667346611</v>
      </c>
      <c r="J39" s="4">
        <f t="shared" si="10"/>
        <v>0.63596326794896407</v>
      </c>
      <c r="K39" s="7">
        <f t="shared" si="11"/>
        <v>0.63596326794896407</v>
      </c>
    </row>
    <row r="40" spans="1:11" ht="24.75" customHeight="1" x14ac:dyDescent="0.15">
      <c r="A40" s="4">
        <v>17</v>
      </c>
      <c r="B40" s="7">
        <f t="shared" si="5"/>
        <v>6.8</v>
      </c>
      <c r="C40" s="4">
        <f t="shared" si="6"/>
        <v>-0.47117166132345156</v>
      </c>
      <c r="D40" s="4">
        <f t="shared" si="2"/>
        <v>0.81845843664621698</v>
      </c>
      <c r="E40" s="4">
        <f t="shared" si="7"/>
        <v>0.34728677532276542</v>
      </c>
      <c r="F40" s="4">
        <f t="shared" si="3"/>
        <v>0.46483593715065052</v>
      </c>
      <c r="G40" s="4">
        <f t="shared" si="4"/>
        <v>-0.57456573817330114</v>
      </c>
      <c r="H40" s="4">
        <f t="shared" si="8"/>
        <v>-0.10972980102265062</v>
      </c>
      <c r="I40" s="7">
        <f t="shared" si="9"/>
        <v>0.3642097384015911</v>
      </c>
      <c r="J40" s="4">
        <f t="shared" si="10"/>
        <v>-0.3060367320510326</v>
      </c>
      <c r="K40" s="7">
        <f t="shared" si="11"/>
        <v>-0.3060367320510326</v>
      </c>
    </row>
    <row r="41" spans="1:11" ht="24.75" customHeight="1" x14ac:dyDescent="0.15">
      <c r="A41" s="4">
        <v>18</v>
      </c>
      <c r="B41" s="7">
        <f t="shared" si="5"/>
        <v>7.2</v>
      </c>
      <c r="C41" s="4">
        <f t="shared" si="6"/>
        <v>-2.1898353072435039E-2</v>
      </c>
      <c r="D41" s="4">
        <f t="shared" si="2"/>
        <v>-0.7987875233459053</v>
      </c>
      <c r="E41" s="4">
        <f t="shared" si="7"/>
        <v>-0.82068587641834034</v>
      </c>
      <c r="F41" s="4">
        <f t="shared" si="3"/>
        <v>3.055414808601189</v>
      </c>
      <c r="G41" s="4">
        <f t="shared" si="4"/>
        <v>-0.6016132416652038</v>
      </c>
      <c r="H41" s="4">
        <f t="shared" si="8"/>
        <v>2.4538015669359852</v>
      </c>
      <c r="I41" s="7">
        <f t="shared" si="9"/>
        <v>2.5874055417831268</v>
      </c>
      <c r="J41" s="4">
        <f t="shared" si="10"/>
        <v>-1.2480367320510342</v>
      </c>
      <c r="K41" s="7">
        <f t="shared" si="11"/>
        <v>1.891963267948966</v>
      </c>
    </row>
    <row r="42" spans="1:11" ht="24.75" customHeight="1" x14ac:dyDescent="0.15">
      <c r="A42" s="6">
        <v>19</v>
      </c>
      <c r="B42" s="7">
        <f t="shared" si="5"/>
        <v>7.6</v>
      </c>
      <c r="C42" s="4">
        <f t="shared" si="6"/>
        <v>3.6183319741505318</v>
      </c>
      <c r="D42" s="4">
        <f t="shared" si="2"/>
        <v>-0.32623273419115589</v>
      </c>
      <c r="E42" s="4">
        <f t="shared" si="7"/>
        <v>3.2920992399593758</v>
      </c>
      <c r="F42" s="4">
        <f t="shared" si="3"/>
        <v>3.6734964710840323</v>
      </c>
      <c r="G42" s="4">
        <f t="shared" si="4"/>
        <v>0.94528948113377553</v>
      </c>
      <c r="H42" s="4">
        <f t="shared" si="8"/>
        <v>4.6187859522178076</v>
      </c>
      <c r="I42" s="7">
        <f t="shared" si="9"/>
        <v>5.6719574291549177</v>
      </c>
      <c r="J42" s="4">
        <f t="shared" si="10"/>
        <v>0.95155592153875901</v>
      </c>
      <c r="K42" s="7">
        <f t="shared" si="11"/>
        <v>0.95155592153875901</v>
      </c>
    </row>
    <row r="43" spans="1:11" ht="24.75" customHeight="1" x14ac:dyDescent="0.15">
      <c r="A43" s="6">
        <v>20</v>
      </c>
      <c r="B43" s="7">
        <f t="shared" si="5"/>
        <v>8</v>
      </c>
      <c r="C43" s="4">
        <f t="shared" si="6"/>
        <v>5.9997209841989889</v>
      </c>
      <c r="D43" s="4">
        <f t="shared" si="2"/>
        <v>0.99981737428605277</v>
      </c>
      <c r="E43" s="4">
        <f t="shared" si="7"/>
        <v>6.9995383584850419</v>
      </c>
      <c r="F43" s="4">
        <f t="shared" si="3"/>
        <v>4.7778395754416725E-2</v>
      </c>
      <c r="G43" s="4">
        <f t="shared" si="4"/>
        <v>1.911067962535799E-2</v>
      </c>
      <c r="H43" s="4">
        <f t="shared" si="8"/>
        <v>6.6889075379774718E-2</v>
      </c>
      <c r="I43" s="7">
        <f t="shared" si="9"/>
        <v>6.999857954295118</v>
      </c>
      <c r="J43" s="4">
        <f t="shared" si="10"/>
        <v>9.5559215387589387E-3</v>
      </c>
      <c r="K43" s="7">
        <f t="shared" si="11"/>
        <v>9.5559215387589387E-3</v>
      </c>
    </row>
    <row r="44" spans="1:11" ht="21" customHeight="1" x14ac:dyDescent="0.15">
      <c r="J44" s="1"/>
      <c r="K44" s="1"/>
    </row>
    <row r="45" spans="1:11" ht="21" customHeight="1" x14ac:dyDescent="0.15"/>
    <row r="46" spans="1:11" ht="21" customHeight="1" x14ac:dyDescent="0.15"/>
    <row r="47" spans="1:11" ht="21" customHeight="1" x14ac:dyDescent="0.15"/>
    <row r="48" spans="1:11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</sheetData>
  <mergeCells count="5">
    <mergeCell ref="B21:H21"/>
    <mergeCell ref="D5:F5"/>
    <mergeCell ref="A1:L1"/>
    <mergeCell ref="A3:H3"/>
    <mergeCell ref="A2:L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B17" sqref="B17"/>
    </sheetView>
  </sheetViews>
  <sheetFormatPr defaultRowHeight="13.5" x14ac:dyDescent="0.15"/>
  <cols>
    <col min="1" max="1" width="7" customWidth="1"/>
    <col min="3" max="8" width="10.5" customWidth="1"/>
    <col min="9" max="9" width="11" customWidth="1"/>
    <col min="10" max="10" width="11.625" customWidth="1"/>
    <col min="11" max="11" width="12.125" customWidth="1"/>
  </cols>
  <sheetData>
    <row r="1" spans="1:16" ht="27" customHeight="1" x14ac:dyDescent="0.1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8"/>
      <c r="N1" s="28"/>
      <c r="O1" s="18"/>
      <c r="P1" s="18"/>
    </row>
    <row r="2" spans="1:16" ht="27" customHeight="1" x14ac:dyDescent="0.15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28"/>
      <c r="N2" s="28"/>
      <c r="O2" s="14"/>
      <c r="P2" s="14"/>
    </row>
    <row r="3" spans="1:16" ht="24.75" customHeight="1" x14ac:dyDescent="0.15">
      <c r="A3" s="35" t="s">
        <v>36</v>
      </c>
      <c r="B3" s="35"/>
      <c r="C3" s="35"/>
      <c r="D3" s="35"/>
      <c r="E3" s="35"/>
      <c r="F3" s="35"/>
      <c r="G3" s="35"/>
      <c r="H3" s="35"/>
      <c r="I3" s="35"/>
      <c r="J3" s="28"/>
      <c r="K3" s="28"/>
    </row>
    <row r="4" spans="1:16" ht="24.75" customHeight="1" x14ac:dyDescent="0.15">
      <c r="A4" s="9"/>
      <c r="B4" s="9"/>
      <c r="C4" s="9"/>
      <c r="D4" s="9"/>
      <c r="E4" s="9"/>
      <c r="F4" s="9"/>
      <c r="G4" s="9"/>
      <c r="H4" s="9"/>
      <c r="I4" s="2"/>
      <c r="J4" s="2"/>
      <c r="K4" s="2"/>
    </row>
    <row r="5" spans="1:16" ht="24.75" customHeight="1" x14ac:dyDescent="0.15">
      <c r="A5" s="7" t="s">
        <v>2</v>
      </c>
      <c r="B5" s="8">
        <v>8</v>
      </c>
      <c r="C5" s="2" t="s">
        <v>8</v>
      </c>
      <c r="D5" s="34" t="s">
        <v>30</v>
      </c>
      <c r="E5" s="34"/>
      <c r="F5" s="34"/>
      <c r="G5" s="2"/>
      <c r="H5" s="2"/>
      <c r="I5" s="14"/>
      <c r="J5" s="14"/>
      <c r="K5" s="14"/>
      <c r="L5" s="14"/>
    </row>
    <row r="6" spans="1:16" ht="24.75" customHeight="1" x14ac:dyDescent="0.15">
      <c r="A6" s="5"/>
      <c r="B6" s="5"/>
      <c r="C6" s="2"/>
      <c r="D6" s="2"/>
      <c r="E6" s="2"/>
      <c r="F6" s="2"/>
      <c r="G6" s="2"/>
      <c r="H6" s="2"/>
      <c r="I6" s="15"/>
      <c r="J6" s="15"/>
      <c r="K6" s="15"/>
      <c r="L6" s="15"/>
    </row>
    <row r="7" spans="1:16" ht="24.75" customHeight="1" x14ac:dyDescent="0.15">
      <c r="A7" s="7" t="s">
        <v>0</v>
      </c>
      <c r="B7" s="7" t="s">
        <v>1</v>
      </c>
      <c r="C7" s="22" t="s">
        <v>5</v>
      </c>
      <c r="D7" s="24"/>
      <c r="E7" s="23"/>
      <c r="F7" s="23"/>
      <c r="G7" s="2"/>
      <c r="H7" s="2"/>
      <c r="I7" s="15"/>
      <c r="J7" s="15"/>
      <c r="K7" s="15"/>
      <c r="L7" s="15"/>
    </row>
    <row r="8" spans="1:16" ht="24.75" customHeight="1" x14ac:dyDescent="0.15">
      <c r="A8" s="4">
        <v>0</v>
      </c>
      <c r="B8" s="8">
        <v>1</v>
      </c>
      <c r="C8" s="4">
        <f>2*3.14*A8/$B$5</f>
        <v>0</v>
      </c>
      <c r="G8" s="5"/>
      <c r="H8" s="5"/>
      <c r="I8" s="5"/>
      <c r="J8" s="5"/>
      <c r="K8" s="2"/>
    </row>
    <row r="9" spans="1:16" ht="24.75" customHeight="1" x14ac:dyDescent="0.15">
      <c r="A9" s="4">
        <v>1</v>
      </c>
      <c r="B9" s="8">
        <v>1</v>
      </c>
      <c r="C9" s="4">
        <f t="shared" ref="C9:C13" si="0">2*3.14*A9/$B$5</f>
        <v>0.78500000000000003</v>
      </c>
      <c r="G9" s="5"/>
      <c r="H9" s="5"/>
      <c r="I9" s="5"/>
      <c r="J9" s="5"/>
      <c r="K9" s="2"/>
    </row>
    <row r="10" spans="1:16" ht="24.75" customHeight="1" x14ac:dyDescent="0.15">
      <c r="A10" s="4">
        <v>2</v>
      </c>
      <c r="B10" s="8">
        <v>1</v>
      </c>
      <c r="C10" s="4">
        <f t="shared" si="0"/>
        <v>1.57</v>
      </c>
      <c r="G10" s="5"/>
      <c r="H10" s="5"/>
      <c r="I10" s="5"/>
      <c r="J10" s="5"/>
      <c r="K10" s="2"/>
    </row>
    <row r="11" spans="1:16" ht="24.75" customHeight="1" x14ac:dyDescent="0.15">
      <c r="A11" s="4">
        <v>3</v>
      </c>
      <c r="B11" s="8">
        <v>1</v>
      </c>
      <c r="C11" s="4">
        <f t="shared" si="0"/>
        <v>2.355</v>
      </c>
      <c r="G11" s="5"/>
      <c r="H11" s="5"/>
      <c r="I11" s="5"/>
      <c r="J11" s="5"/>
      <c r="K11" s="2"/>
    </row>
    <row r="12" spans="1:16" ht="24.75" customHeight="1" x14ac:dyDescent="0.15">
      <c r="A12" s="4">
        <v>4</v>
      </c>
      <c r="B12" s="8">
        <v>1</v>
      </c>
      <c r="C12" s="4">
        <f t="shared" si="0"/>
        <v>3.14</v>
      </c>
      <c r="G12" s="5"/>
      <c r="H12" s="5"/>
      <c r="I12" s="5"/>
      <c r="J12" s="5"/>
      <c r="K12" s="2"/>
    </row>
    <row r="13" spans="1:16" ht="24.75" customHeight="1" x14ac:dyDescent="0.15">
      <c r="A13" s="4">
        <v>5</v>
      </c>
      <c r="B13" s="8">
        <v>1</v>
      </c>
      <c r="C13" s="4">
        <f t="shared" si="0"/>
        <v>3.9250000000000003</v>
      </c>
      <c r="G13" s="5"/>
      <c r="H13" s="5"/>
      <c r="I13" s="5"/>
      <c r="J13" s="5"/>
      <c r="K13" s="2"/>
    </row>
    <row r="14" spans="1:16" ht="24.75" customHeight="1" x14ac:dyDescent="0.15">
      <c r="A14" s="4">
        <v>6</v>
      </c>
      <c r="B14" s="8">
        <v>1</v>
      </c>
      <c r="C14" s="4">
        <f t="shared" ref="C14:C19" si="1">2*3.14*A14/$B$5</f>
        <v>4.71</v>
      </c>
      <c r="D14" s="5"/>
      <c r="E14" s="5"/>
      <c r="F14" s="5"/>
      <c r="G14" s="5"/>
      <c r="H14" s="5"/>
      <c r="I14" s="5"/>
      <c r="J14" s="5"/>
      <c r="K14" s="2"/>
    </row>
    <row r="15" spans="1:16" ht="24.75" customHeight="1" x14ac:dyDescent="0.15">
      <c r="A15" s="4">
        <v>7</v>
      </c>
      <c r="B15" s="8">
        <v>0</v>
      </c>
      <c r="C15" s="4">
        <f t="shared" si="1"/>
        <v>5.4950000000000001</v>
      </c>
      <c r="D15" s="5"/>
      <c r="E15" s="5"/>
      <c r="F15" s="5"/>
      <c r="G15" s="5"/>
      <c r="H15" s="5"/>
      <c r="I15" s="5"/>
      <c r="J15" s="5"/>
      <c r="K15" s="2"/>
    </row>
    <row r="16" spans="1:16" ht="24.75" customHeight="1" x14ac:dyDescent="0.15">
      <c r="A16" s="4">
        <v>8</v>
      </c>
      <c r="B16" s="8">
        <v>0</v>
      </c>
      <c r="C16" s="4">
        <f t="shared" si="1"/>
        <v>6.28</v>
      </c>
      <c r="D16" s="5"/>
      <c r="E16" s="5"/>
      <c r="F16" s="5"/>
      <c r="G16" s="5"/>
      <c r="H16" s="5"/>
      <c r="I16" s="5"/>
      <c r="J16" s="5"/>
      <c r="K16" s="2"/>
    </row>
    <row r="17" spans="1:11" ht="24.75" customHeight="1" x14ac:dyDescent="0.15">
      <c r="A17" s="4">
        <v>9</v>
      </c>
      <c r="B17" s="8">
        <v>0</v>
      </c>
      <c r="C17" s="4">
        <f t="shared" si="1"/>
        <v>7.0650000000000004</v>
      </c>
      <c r="D17" s="5"/>
      <c r="E17" s="5"/>
      <c r="F17" s="5"/>
      <c r="G17" s="5"/>
      <c r="H17" s="5"/>
      <c r="I17" s="5"/>
      <c r="J17" s="5"/>
      <c r="K17" s="2"/>
    </row>
    <row r="18" spans="1:11" ht="24.75" customHeight="1" x14ac:dyDescent="0.15">
      <c r="A18" s="4">
        <v>10</v>
      </c>
      <c r="B18" s="8">
        <v>0</v>
      </c>
      <c r="C18" s="4">
        <f t="shared" si="1"/>
        <v>7.8500000000000005</v>
      </c>
      <c r="D18" s="5"/>
      <c r="E18" s="5"/>
      <c r="F18" s="5"/>
      <c r="G18" s="5"/>
      <c r="H18" s="5"/>
      <c r="I18" s="5"/>
      <c r="J18" s="5"/>
      <c r="K18" s="2"/>
    </row>
    <row r="19" spans="1:11" ht="24.75" customHeight="1" x14ac:dyDescent="0.15">
      <c r="A19" s="4">
        <v>11</v>
      </c>
      <c r="B19" s="8">
        <v>0</v>
      </c>
      <c r="C19" s="4">
        <f t="shared" si="1"/>
        <v>8.6349999999999998</v>
      </c>
      <c r="D19" s="5"/>
      <c r="E19" s="5"/>
      <c r="F19" s="5"/>
      <c r="G19" s="5"/>
      <c r="H19" s="5"/>
      <c r="I19" s="5"/>
      <c r="J19" s="5"/>
      <c r="K19" s="2"/>
    </row>
    <row r="20" spans="1:11" ht="24.75" customHeight="1" x14ac:dyDescent="0.15">
      <c r="A20" s="5"/>
      <c r="B20" s="23"/>
      <c r="C20" s="5"/>
      <c r="D20" s="5"/>
      <c r="E20" s="5"/>
      <c r="F20" s="5"/>
      <c r="G20" s="5"/>
      <c r="H20" s="5"/>
      <c r="I20" s="5"/>
      <c r="J20" s="5"/>
      <c r="K20" s="2"/>
    </row>
    <row r="21" spans="1:11" ht="24.75" customHeight="1" x14ac:dyDescent="0.15">
      <c r="A21" s="2"/>
      <c r="B21" s="33" t="s">
        <v>39</v>
      </c>
      <c r="C21" s="33"/>
      <c r="D21" s="33"/>
      <c r="E21" s="33"/>
      <c r="F21" s="33"/>
      <c r="G21" s="33"/>
      <c r="H21" s="33"/>
      <c r="I21" s="2"/>
      <c r="J21" s="9" t="s">
        <v>7</v>
      </c>
      <c r="K21" s="9" t="s">
        <v>7</v>
      </c>
    </row>
    <row r="22" spans="1:11" ht="24.75" customHeight="1" x14ac:dyDescent="0.15">
      <c r="A22" s="7" t="s">
        <v>3</v>
      </c>
      <c r="B22" s="7" t="s">
        <v>4</v>
      </c>
      <c r="C22" s="7" t="s">
        <v>24</v>
      </c>
      <c r="D22" s="7" t="s">
        <v>25</v>
      </c>
      <c r="E22" s="7" t="s">
        <v>26</v>
      </c>
      <c r="F22" s="7" t="s">
        <v>29</v>
      </c>
      <c r="G22" s="7" t="s">
        <v>27</v>
      </c>
      <c r="H22" s="7" t="s">
        <v>28</v>
      </c>
      <c r="I22" s="7" t="s">
        <v>12</v>
      </c>
      <c r="J22" s="7" t="s">
        <v>6</v>
      </c>
      <c r="K22" s="7" t="s">
        <v>13</v>
      </c>
    </row>
    <row r="23" spans="1:11" ht="24.75" customHeight="1" x14ac:dyDescent="0.15">
      <c r="A23" s="4">
        <v>0</v>
      </c>
      <c r="B23" s="7">
        <f>A23*$B$5/20</f>
        <v>0</v>
      </c>
      <c r="C23" s="4">
        <f>$B$8*COS($C$8*B23)+$B$9*COS($C$9*B23)+$B$10*COS($C$10*B23)+$B$11*COS($C$11*B23)+$B$12*COS($C$12*B23)+$B$13*COS($C$13*B23)</f>
        <v>6</v>
      </c>
      <c r="D23" s="4">
        <f t="shared" ref="D23:D43" si="2">$B$14*COS($C$14*B23)+$B$15*COS($C$15*B23)+$B$16*COS($C$16*B23)+$B$17*COS($C$17*B23)+$B$18*COS($C$18*B23)+$B$19*COS($C$19*B23)</f>
        <v>1</v>
      </c>
      <c r="E23" s="4">
        <f>C23+D23</f>
        <v>7</v>
      </c>
      <c r="F23" s="4">
        <f t="shared" ref="F23:F43" si="3">-$B$8*SIN($C$8*B23)-$B$9*SIN($C$9*B23)-$B$10*SIN($C$10*B23)-$B$11*SIN($C$11*B23)-$B$12*SIN($C$12*B23)-$B$13*SIN($C$13*B23)</f>
        <v>0</v>
      </c>
      <c r="G23" s="4">
        <f t="shared" ref="G23:G43" si="4">-$B$14*SIN($C$14*B23)-$B$15*SIN($C$15*B23)-$B$16*SIN($C$16*B23)-$B$17*SIN($C$17*B23)-$B$18*SIN($C$18*B23)-$B$19*SIN($C$19*B23)</f>
        <v>0</v>
      </c>
      <c r="H23" s="4">
        <f>F23+G23</f>
        <v>0</v>
      </c>
      <c r="I23" s="7">
        <f>SQRT(E23^2+H23^2)</f>
        <v>7</v>
      </c>
      <c r="J23" s="4">
        <f>IF(E23=0, 0, ATAN(H23/E23))</f>
        <v>0</v>
      </c>
      <c r="K23" s="7">
        <f>IF(E23=0, 0, IF(E23&gt;0, J23, IF(E23&lt;0, IF(H23&gt;0, J23+3.14, IF(H23&lt;0, J23-3.14)))))</f>
        <v>0</v>
      </c>
    </row>
    <row r="24" spans="1:11" ht="24.75" customHeight="1" x14ac:dyDescent="0.15">
      <c r="A24" s="4">
        <v>1</v>
      </c>
      <c r="B24" s="7">
        <f t="shared" ref="B24:B43" si="5">A24*$B$5/20</f>
        <v>0.4</v>
      </c>
      <c r="C24" s="4">
        <f t="shared" ref="C24:C43" si="6">$B$8*COS($C$8*B24)+$B$9*COS($C$9*B24)+$B$10*COS($C$10*B24)+$B$11*COS($C$11*B24)+$B$12*COS($C$12*B24)+$B$13*COS($C$13*B24)</f>
        <v>3.6589007710226591</v>
      </c>
      <c r="D24" s="4">
        <f t="shared" si="2"/>
        <v>-0.30810803127799258</v>
      </c>
      <c r="E24" s="4">
        <f t="shared" ref="E24:E43" si="7">C24+D24</f>
        <v>3.3507927397446666</v>
      </c>
      <c r="F24" s="4">
        <f t="shared" si="3"/>
        <v>-3.6559882498042588</v>
      </c>
      <c r="G24" s="4">
        <f t="shared" si="4"/>
        <v>-0.95135137623382848</v>
      </c>
      <c r="H24" s="4">
        <f t="shared" ref="H24:H43" si="8">F24+G24</f>
        <v>-4.6073396260380877</v>
      </c>
      <c r="I24" s="7">
        <f t="shared" ref="I24:I43" si="9">SQRT(E24^2+H24^2)</f>
        <v>5.6969632625098043</v>
      </c>
      <c r="J24" s="4">
        <f t="shared" ref="J24:J43" si="10">IF(E24=0, 0, ATAN(H24/E24))</f>
        <v>-0.94200000000000017</v>
      </c>
      <c r="K24" s="7">
        <f t="shared" ref="K24:K43" si="11">IF(E24=0, 0, IF(E24&gt;0, J24, IF(E24&lt;0, IF(H24&gt;0, J24+3.14, IF(H24&lt;0, J24-3.14)))))</f>
        <v>-0.94200000000000017</v>
      </c>
    </row>
    <row r="25" spans="1:11" ht="24.75" customHeight="1" x14ac:dyDescent="0.15">
      <c r="A25" s="4">
        <v>2</v>
      </c>
      <c r="B25" s="7">
        <f t="shared" si="5"/>
        <v>0.8</v>
      </c>
      <c r="C25" s="4">
        <f t="shared" si="6"/>
        <v>2.4528037702139516E-3</v>
      </c>
      <c r="D25" s="4">
        <f t="shared" si="2"/>
        <v>-0.81013888212399909</v>
      </c>
      <c r="E25" s="4">
        <f t="shared" si="7"/>
        <v>-0.80768607835378514</v>
      </c>
      <c r="F25" s="4">
        <f t="shared" si="3"/>
        <v>-3.0801465773384713</v>
      </c>
      <c r="G25" s="4">
        <f t="shared" si="4"/>
        <v>0.58623799917002739</v>
      </c>
      <c r="H25" s="4">
        <f t="shared" si="8"/>
        <v>-2.493908578168444</v>
      </c>
      <c r="I25" s="7">
        <f t="shared" si="9"/>
        <v>2.6214379255341269</v>
      </c>
      <c r="J25" s="4">
        <f t="shared" si="10"/>
        <v>1.257592653589793</v>
      </c>
      <c r="K25" s="7">
        <f t="shared" si="11"/>
        <v>-1.8824073464102071</v>
      </c>
    </row>
    <row r="26" spans="1:11" ht="24.75" customHeight="1" x14ac:dyDescent="0.15">
      <c r="A26" s="4">
        <v>3</v>
      </c>
      <c r="B26" s="7">
        <f t="shared" si="5"/>
        <v>1.2</v>
      </c>
      <c r="C26" s="4">
        <f t="shared" si="6"/>
        <v>-0.48307675928581395</v>
      </c>
      <c r="D26" s="4">
        <f t="shared" si="2"/>
        <v>0.8073286233439505</v>
      </c>
      <c r="E26" s="4">
        <f t="shared" si="7"/>
        <v>0.32425186405813655</v>
      </c>
      <c r="F26" s="4">
        <f t="shared" si="3"/>
        <v>-0.48423220090125541</v>
      </c>
      <c r="G26" s="4">
        <f t="shared" si="4"/>
        <v>0.59010210466457547</v>
      </c>
      <c r="H26" s="4">
        <f t="shared" si="8"/>
        <v>0.10586990376332006</v>
      </c>
      <c r="I26" s="7">
        <f t="shared" si="9"/>
        <v>0.3410977980990656</v>
      </c>
      <c r="J26" s="4">
        <f t="shared" si="10"/>
        <v>0.31559265358979249</v>
      </c>
      <c r="K26" s="7">
        <f t="shared" si="11"/>
        <v>0.31559265358979249</v>
      </c>
    </row>
    <row r="27" spans="1:11" ht="24.75" customHeight="1" x14ac:dyDescent="0.15">
      <c r="A27" s="4">
        <v>4</v>
      </c>
      <c r="B27" s="7">
        <f t="shared" si="5"/>
        <v>1.6</v>
      </c>
      <c r="C27" s="4">
        <f t="shared" si="6"/>
        <v>0.99780389854618945</v>
      </c>
      <c r="D27" s="4">
        <f t="shared" si="2"/>
        <v>0.31265001665824582</v>
      </c>
      <c r="E27" s="4">
        <f t="shared" si="7"/>
        <v>1.3104539152044352</v>
      </c>
      <c r="F27" s="4">
        <f t="shared" si="3"/>
        <v>1.5891573045850485E-3</v>
      </c>
      <c r="G27" s="4">
        <f t="shared" si="4"/>
        <v>-0.94986839461243189</v>
      </c>
      <c r="H27" s="4">
        <f t="shared" si="8"/>
        <v>-0.9482792373078468</v>
      </c>
      <c r="I27" s="7">
        <f t="shared" si="9"/>
        <v>1.6175669926725709</v>
      </c>
      <c r="J27" s="4">
        <f t="shared" si="10"/>
        <v>-0.62640734641020734</v>
      </c>
      <c r="K27" s="7">
        <f t="shared" si="11"/>
        <v>-0.62640734641020734</v>
      </c>
    </row>
    <row r="28" spans="1:11" ht="24.75" customHeight="1" x14ac:dyDescent="0.15">
      <c r="A28" s="4">
        <v>5</v>
      </c>
      <c r="B28" s="7">
        <f t="shared" si="5"/>
        <v>2</v>
      </c>
      <c r="C28" s="4">
        <f t="shared" si="6"/>
        <v>1.0023851672383661</v>
      </c>
      <c r="D28" s="4">
        <f t="shared" si="2"/>
        <v>-0.99998858556715808</v>
      </c>
      <c r="E28" s="4">
        <f t="shared" si="7"/>
        <v>2.3965816712080423E-3</v>
      </c>
      <c r="F28" s="4">
        <f t="shared" si="3"/>
        <v>-0.99840196097338418</v>
      </c>
      <c r="G28" s="4">
        <f t="shared" si="4"/>
        <v>-4.7779425901285115E-3</v>
      </c>
      <c r="H28" s="4">
        <f t="shared" si="8"/>
        <v>-1.0031799035635127</v>
      </c>
      <c r="I28" s="7">
        <f t="shared" si="9"/>
        <v>1.0031827662581758</v>
      </c>
      <c r="J28" s="4">
        <f t="shared" si="10"/>
        <v>-1.5684073464102075</v>
      </c>
      <c r="K28" s="7">
        <f t="shared" si="11"/>
        <v>-1.5684073464102075</v>
      </c>
    </row>
    <row r="29" spans="1:11" ht="24.75" customHeight="1" x14ac:dyDescent="0.15">
      <c r="A29" s="4">
        <v>6</v>
      </c>
      <c r="B29" s="7">
        <f t="shared" si="5"/>
        <v>2.4</v>
      </c>
      <c r="C29" s="4">
        <f t="shared" si="6"/>
        <v>1.7431410330474018E-3</v>
      </c>
      <c r="D29" s="4">
        <f t="shared" si="2"/>
        <v>0.30355901214087672</v>
      </c>
      <c r="E29" s="4">
        <f t="shared" si="7"/>
        <v>0.30530215317392412</v>
      </c>
      <c r="F29" s="4">
        <f t="shared" si="3"/>
        <v>-0.72965760960178616</v>
      </c>
      <c r="G29" s="4">
        <f t="shared" si="4"/>
        <v>0.95281263958243911</v>
      </c>
      <c r="H29" s="4">
        <f t="shared" si="8"/>
        <v>0.22315502998065295</v>
      </c>
      <c r="I29" s="7">
        <f t="shared" si="9"/>
        <v>0.37816341988391783</v>
      </c>
      <c r="J29" s="4">
        <f t="shared" si="10"/>
        <v>0.63118530717958454</v>
      </c>
      <c r="K29" s="7">
        <f t="shared" si="11"/>
        <v>0.63118530717958454</v>
      </c>
    </row>
    <row r="30" spans="1:11" ht="24.75" customHeight="1" x14ac:dyDescent="0.15">
      <c r="A30" s="4">
        <v>7</v>
      </c>
      <c r="B30" s="7">
        <f t="shared" si="5"/>
        <v>2.8</v>
      </c>
      <c r="C30" s="4">
        <f t="shared" si="6"/>
        <v>0.24210293651147488</v>
      </c>
      <c r="D30" s="4">
        <f t="shared" si="2"/>
        <v>0.81293064635232348</v>
      </c>
      <c r="E30" s="4">
        <f t="shared" si="7"/>
        <v>1.0550335828637984</v>
      </c>
      <c r="F30" s="4">
        <f t="shared" si="3"/>
        <v>0.24345626332043913</v>
      </c>
      <c r="G30" s="4">
        <f t="shared" si="4"/>
        <v>-0.58236051052693605</v>
      </c>
      <c r="H30" s="4">
        <f t="shared" si="8"/>
        <v>-0.33890424720649692</v>
      </c>
      <c r="I30" s="7">
        <f t="shared" si="9"/>
        <v>1.1081299336021142</v>
      </c>
      <c r="J30" s="4">
        <f t="shared" si="10"/>
        <v>-0.31081469282041191</v>
      </c>
      <c r="K30" s="7">
        <f t="shared" si="11"/>
        <v>-0.31081469282041191</v>
      </c>
    </row>
    <row r="31" spans="1:11" ht="24.75" customHeight="1" x14ac:dyDescent="0.15">
      <c r="A31" s="4">
        <v>8</v>
      </c>
      <c r="B31" s="7">
        <f t="shared" si="5"/>
        <v>3.2</v>
      </c>
      <c r="C31" s="4">
        <f t="shared" si="6"/>
        <v>0.99895264789377536</v>
      </c>
      <c r="D31" s="4">
        <f t="shared" si="2"/>
        <v>-0.80449993416719723</v>
      </c>
      <c r="E31" s="4">
        <f t="shared" si="7"/>
        <v>0.19445271372657813</v>
      </c>
      <c r="F31" s="4">
        <f t="shared" si="3"/>
        <v>3.1819818030646924E-3</v>
      </c>
      <c r="G31" s="4">
        <f t="shared" si="4"/>
        <v>-0.59395273879743615</v>
      </c>
      <c r="H31" s="4">
        <f t="shared" si="8"/>
        <v>-0.59077075699437143</v>
      </c>
      <c r="I31" s="7">
        <f t="shared" si="9"/>
        <v>0.62195011471607042</v>
      </c>
      <c r="J31" s="4">
        <f t="shared" si="10"/>
        <v>-1.2528146928204127</v>
      </c>
      <c r="K31" s="7">
        <f t="shared" si="11"/>
        <v>-1.2528146928204127</v>
      </c>
    </row>
    <row r="32" spans="1:11" ht="24.75" customHeight="1" x14ac:dyDescent="0.15">
      <c r="A32" s="4">
        <v>9</v>
      </c>
      <c r="B32" s="7">
        <f t="shared" si="5"/>
        <v>3.6</v>
      </c>
      <c r="C32" s="4">
        <f t="shared" si="6"/>
        <v>0.58314099496432492</v>
      </c>
      <c r="D32" s="4">
        <f t="shared" si="2"/>
        <v>-0.31718486459326423</v>
      </c>
      <c r="E32" s="4">
        <f t="shared" si="7"/>
        <v>0.26595613037106069</v>
      </c>
      <c r="F32" s="4">
        <f t="shared" si="3"/>
        <v>-0.57897656306254608</v>
      </c>
      <c r="G32" s="4">
        <f t="shared" si="4"/>
        <v>0.94836372857303686</v>
      </c>
      <c r="H32" s="4">
        <f t="shared" si="8"/>
        <v>0.36938716551049078</v>
      </c>
      <c r="I32" s="7">
        <f t="shared" si="9"/>
        <v>0.45516979395146967</v>
      </c>
      <c r="J32" s="4">
        <f t="shared" si="10"/>
        <v>0.94677796076938048</v>
      </c>
      <c r="K32" s="7">
        <f t="shared" si="11"/>
        <v>0.94677796076938048</v>
      </c>
    </row>
    <row r="33" spans="1:11" ht="24.75" customHeight="1" x14ac:dyDescent="0.15">
      <c r="A33" s="4">
        <v>10</v>
      </c>
      <c r="B33" s="7">
        <f t="shared" si="5"/>
        <v>4</v>
      </c>
      <c r="C33" s="4">
        <f t="shared" si="6"/>
        <v>1.9023974310972136E-5</v>
      </c>
      <c r="D33" s="4">
        <f t="shared" si="2"/>
        <v>0.99995434252921089</v>
      </c>
      <c r="E33" s="4">
        <f t="shared" si="7"/>
        <v>0.99997336650352187</v>
      </c>
      <c r="F33" s="4">
        <f t="shared" si="3"/>
        <v>-4.7779062317607809E-3</v>
      </c>
      <c r="G33" s="4">
        <f t="shared" si="4"/>
        <v>9.5557761052473874E-3</v>
      </c>
      <c r="H33" s="4">
        <f t="shared" si="8"/>
        <v>4.7778698734866065E-3</v>
      </c>
      <c r="I33" s="7">
        <f t="shared" si="9"/>
        <v>0.99998478076264485</v>
      </c>
      <c r="J33" s="4">
        <f t="shared" si="10"/>
        <v>4.77796076938023E-3</v>
      </c>
      <c r="K33" s="7">
        <f t="shared" si="11"/>
        <v>4.77796076938023E-3</v>
      </c>
    </row>
    <row r="34" spans="1:11" ht="24.75" customHeight="1" x14ac:dyDescent="0.15">
      <c r="A34" s="4">
        <v>11</v>
      </c>
      <c r="B34" s="7">
        <f t="shared" si="5"/>
        <v>4.4000000000000004</v>
      </c>
      <c r="C34" s="4">
        <f t="shared" si="6"/>
        <v>0.57436055324334723</v>
      </c>
      <c r="D34" s="4">
        <f t="shared" si="2"/>
        <v>-0.29900306309584535</v>
      </c>
      <c r="E34" s="4">
        <f t="shared" si="7"/>
        <v>0.27535749014750188</v>
      </c>
      <c r="F34" s="4">
        <f t="shared" si="3"/>
        <v>0.57941388380261127</v>
      </c>
      <c r="G34" s="4">
        <f t="shared" si="4"/>
        <v>-0.95425215129927887</v>
      </c>
      <c r="H34" s="4">
        <f t="shared" si="8"/>
        <v>-0.3748382674966676</v>
      </c>
      <c r="I34" s="7">
        <f t="shared" si="9"/>
        <v>0.46510802418388236</v>
      </c>
      <c r="J34" s="4">
        <f t="shared" si="10"/>
        <v>-0.9372220392306212</v>
      </c>
      <c r="K34" s="7">
        <f t="shared" si="11"/>
        <v>-0.9372220392306212</v>
      </c>
    </row>
    <row r="35" spans="1:11" ht="24.75" customHeight="1" x14ac:dyDescent="0.15">
      <c r="A35" s="4">
        <v>12</v>
      </c>
      <c r="B35" s="7">
        <f t="shared" si="5"/>
        <v>4.8</v>
      </c>
      <c r="C35" s="4">
        <f t="shared" si="6"/>
        <v>1.0015245550371388</v>
      </c>
      <c r="D35" s="4">
        <f t="shared" si="2"/>
        <v>-0.81570385229611009</v>
      </c>
      <c r="E35" s="4">
        <f t="shared" si="7"/>
        <v>0.18582070274102869</v>
      </c>
      <c r="F35" s="4">
        <f t="shared" si="3"/>
        <v>4.785281447844408E-3</v>
      </c>
      <c r="G35" s="4">
        <f t="shared" si="4"/>
        <v>0.57846972725397283</v>
      </c>
      <c r="H35" s="4">
        <f t="shared" si="8"/>
        <v>0.58325500870181723</v>
      </c>
      <c r="I35" s="7">
        <f t="shared" si="9"/>
        <v>0.61214029335024711</v>
      </c>
      <c r="J35" s="4">
        <f t="shared" si="10"/>
        <v>1.2623706143591706</v>
      </c>
      <c r="K35" s="7">
        <f t="shared" si="11"/>
        <v>1.2623706143591706</v>
      </c>
    </row>
    <row r="36" spans="1:11" ht="24.75" customHeight="1" x14ac:dyDescent="0.15">
      <c r="A36" s="4">
        <v>13</v>
      </c>
      <c r="B36" s="7">
        <f t="shared" si="5"/>
        <v>5.2</v>
      </c>
      <c r="C36" s="4">
        <f t="shared" si="6"/>
        <v>0.25107857274777284</v>
      </c>
      <c r="D36" s="4">
        <f t="shared" si="2"/>
        <v>0.80165287916950356</v>
      </c>
      <c r="E36" s="4">
        <f t="shared" si="7"/>
        <v>1.0527314519172764</v>
      </c>
      <c r="F36" s="4">
        <f t="shared" si="3"/>
        <v>-0.24849270668149126</v>
      </c>
      <c r="G36" s="4">
        <f t="shared" si="4"/>
        <v>0.59778981366300088</v>
      </c>
      <c r="H36" s="4">
        <f t="shared" si="8"/>
        <v>0.34929710698150962</v>
      </c>
      <c r="I36" s="7">
        <f t="shared" si="9"/>
        <v>1.1091672456403989</v>
      </c>
      <c r="J36" s="4">
        <f t="shared" si="10"/>
        <v>0.32037061435917535</v>
      </c>
      <c r="K36" s="7">
        <f t="shared" si="11"/>
        <v>0.32037061435917535</v>
      </c>
    </row>
    <row r="37" spans="1:11" ht="24.75" customHeight="1" x14ac:dyDescent="0.15">
      <c r="A37" s="4">
        <v>14</v>
      </c>
      <c r="B37" s="7">
        <f t="shared" si="5"/>
        <v>5.6</v>
      </c>
      <c r="C37" s="4">
        <f t="shared" si="6"/>
        <v>-4.0093136344786506E-3</v>
      </c>
      <c r="D37" s="4">
        <f t="shared" si="2"/>
        <v>0.32171247155761273</v>
      </c>
      <c r="E37" s="4">
        <f t="shared" si="7"/>
        <v>0.31770315792313408</v>
      </c>
      <c r="F37" s="4">
        <f t="shared" si="3"/>
        <v>0.71924386057475564</v>
      </c>
      <c r="G37" s="4">
        <f t="shared" si="4"/>
        <v>-0.94683741246546238</v>
      </c>
      <c r="H37" s="4">
        <f t="shared" si="8"/>
        <v>-0.22759355189070674</v>
      </c>
      <c r="I37" s="7">
        <f t="shared" si="9"/>
        <v>0.39081213059033837</v>
      </c>
      <c r="J37" s="4">
        <f t="shared" si="10"/>
        <v>-0.6216293856408186</v>
      </c>
      <c r="K37" s="7">
        <f t="shared" si="11"/>
        <v>-0.6216293856408186</v>
      </c>
    </row>
    <row r="38" spans="1:11" ht="24.75" customHeight="1" x14ac:dyDescent="0.15">
      <c r="A38" s="4">
        <v>15</v>
      </c>
      <c r="B38" s="7">
        <f t="shared" si="5"/>
        <v>6</v>
      </c>
      <c r="C38" s="4">
        <f t="shared" si="6"/>
        <v>0.99279904077460657</v>
      </c>
      <c r="D38" s="4">
        <f t="shared" si="2"/>
        <v>-0.99989727166788811</v>
      </c>
      <c r="E38" s="4">
        <f t="shared" si="7"/>
        <v>-7.098230893281543E-3</v>
      </c>
      <c r="F38" s="4">
        <f t="shared" si="3"/>
        <v>1.0047293228229144</v>
      </c>
      <c r="G38" s="4">
        <f t="shared" si="4"/>
        <v>-1.433339147283883E-2</v>
      </c>
      <c r="H38" s="4">
        <f t="shared" si="8"/>
        <v>0.99039593135007553</v>
      </c>
      <c r="I38" s="7">
        <f t="shared" si="9"/>
        <v>0.99042136776050915</v>
      </c>
      <c r="J38" s="4">
        <f t="shared" si="10"/>
        <v>-1.5636293856408285</v>
      </c>
      <c r="K38" s="7">
        <f t="shared" si="11"/>
        <v>1.5763706143591716</v>
      </c>
    </row>
    <row r="39" spans="1:11" ht="24.75" customHeight="1" x14ac:dyDescent="0.15">
      <c r="A39" s="4">
        <v>16</v>
      </c>
      <c r="B39" s="7">
        <f t="shared" si="5"/>
        <v>6.4</v>
      </c>
      <c r="C39" s="4">
        <f t="shared" si="6"/>
        <v>1.0087041248507509</v>
      </c>
      <c r="D39" s="4">
        <f t="shared" si="2"/>
        <v>0.29444028815004925</v>
      </c>
      <c r="E39" s="4">
        <f t="shared" si="7"/>
        <v>1.3031444130008001</v>
      </c>
      <c r="F39" s="4">
        <f t="shared" si="3"/>
        <v>6.426151916703567E-3</v>
      </c>
      <c r="G39" s="4">
        <f t="shared" si="4"/>
        <v>0.95566987852192764</v>
      </c>
      <c r="H39" s="4">
        <f t="shared" si="8"/>
        <v>0.96209603043863123</v>
      </c>
      <c r="I39" s="7">
        <f t="shared" si="9"/>
        <v>1.6198191667346611</v>
      </c>
      <c r="J39" s="4">
        <f t="shared" si="10"/>
        <v>0.63596326794896407</v>
      </c>
      <c r="K39" s="7">
        <f t="shared" si="11"/>
        <v>0.63596326794896407</v>
      </c>
    </row>
    <row r="40" spans="1:11" ht="24.75" customHeight="1" x14ac:dyDescent="0.15">
      <c r="A40" s="4">
        <v>17</v>
      </c>
      <c r="B40" s="7">
        <f t="shared" si="5"/>
        <v>6.8</v>
      </c>
      <c r="C40" s="4">
        <f t="shared" si="6"/>
        <v>-0.47117166132345156</v>
      </c>
      <c r="D40" s="4">
        <f t="shared" si="2"/>
        <v>0.81845843664621698</v>
      </c>
      <c r="E40" s="4">
        <f t="shared" si="7"/>
        <v>0.34728677532276542</v>
      </c>
      <c r="F40" s="4">
        <f t="shared" si="3"/>
        <v>0.46483593715065052</v>
      </c>
      <c r="G40" s="4">
        <f t="shared" si="4"/>
        <v>-0.57456573817330114</v>
      </c>
      <c r="H40" s="4">
        <f t="shared" si="8"/>
        <v>-0.10972980102265062</v>
      </c>
      <c r="I40" s="7">
        <f t="shared" si="9"/>
        <v>0.3642097384015911</v>
      </c>
      <c r="J40" s="4">
        <f t="shared" si="10"/>
        <v>-0.3060367320510326</v>
      </c>
      <c r="K40" s="7">
        <f t="shared" si="11"/>
        <v>-0.3060367320510326</v>
      </c>
    </row>
    <row r="41" spans="1:11" ht="24.75" customHeight="1" x14ac:dyDescent="0.15">
      <c r="A41" s="4">
        <v>18</v>
      </c>
      <c r="B41" s="7">
        <f t="shared" si="5"/>
        <v>7.2</v>
      </c>
      <c r="C41" s="4">
        <f t="shared" si="6"/>
        <v>-2.1898353072435039E-2</v>
      </c>
      <c r="D41" s="4">
        <f t="shared" si="2"/>
        <v>-0.7987875233459053</v>
      </c>
      <c r="E41" s="4">
        <f t="shared" si="7"/>
        <v>-0.82068587641834034</v>
      </c>
      <c r="F41" s="4">
        <f t="shared" si="3"/>
        <v>3.055414808601189</v>
      </c>
      <c r="G41" s="4">
        <f t="shared" si="4"/>
        <v>-0.6016132416652038</v>
      </c>
      <c r="H41" s="4">
        <f t="shared" si="8"/>
        <v>2.4538015669359852</v>
      </c>
      <c r="I41" s="7">
        <f t="shared" si="9"/>
        <v>2.5874055417831268</v>
      </c>
      <c r="J41" s="4">
        <f t="shared" si="10"/>
        <v>-1.2480367320510342</v>
      </c>
      <c r="K41" s="7">
        <f t="shared" si="11"/>
        <v>1.891963267948966</v>
      </c>
    </row>
    <row r="42" spans="1:11" ht="24.75" customHeight="1" x14ac:dyDescent="0.15">
      <c r="A42" s="6">
        <v>19</v>
      </c>
      <c r="B42" s="7">
        <f t="shared" si="5"/>
        <v>7.6</v>
      </c>
      <c r="C42" s="4">
        <f t="shared" si="6"/>
        <v>3.6183319741505318</v>
      </c>
      <c r="D42" s="4">
        <f t="shared" si="2"/>
        <v>-0.32623273419115589</v>
      </c>
      <c r="E42" s="4">
        <f t="shared" si="7"/>
        <v>3.2920992399593758</v>
      </c>
      <c r="F42" s="4">
        <f t="shared" si="3"/>
        <v>3.6734964710840323</v>
      </c>
      <c r="G42" s="4">
        <f t="shared" si="4"/>
        <v>0.94528948113377553</v>
      </c>
      <c r="H42" s="4">
        <f t="shared" si="8"/>
        <v>4.6187859522178076</v>
      </c>
      <c r="I42" s="7">
        <f t="shared" si="9"/>
        <v>5.6719574291549177</v>
      </c>
      <c r="J42" s="4">
        <f t="shared" si="10"/>
        <v>0.95155592153875901</v>
      </c>
      <c r="K42" s="7">
        <f t="shared" si="11"/>
        <v>0.95155592153875901</v>
      </c>
    </row>
    <row r="43" spans="1:11" ht="24.75" customHeight="1" x14ac:dyDescent="0.15">
      <c r="A43" s="6">
        <v>20</v>
      </c>
      <c r="B43" s="7">
        <f t="shared" si="5"/>
        <v>8</v>
      </c>
      <c r="C43" s="4">
        <f t="shared" si="6"/>
        <v>5.9997209841989889</v>
      </c>
      <c r="D43" s="4">
        <f t="shared" si="2"/>
        <v>0.99981737428605277</v>
      </c>
      <c r="E43" s="4">
        <f t="shared" si="7"/>
        <v>6.9995383584850419</v>
      </c>
      <c r="F43" s="4">
        <f t="shared" si="3"/>
        <v>4.7778395754416725E-2</v>
      </c>
      <c r="G43" s="4">
        <f t="shared" si="4"/>
        <v>1.911067962535799E-2</v>
      </c>
      <c r="H43" s="4">
        <f t="shared" si="8"/>
        <v>6.6889075379774718E-2</v>
      </c>
      <c r="I43" s="7">
        <f t="shared" si="9"/>
        <v>6.999857954295118</v>
      </c>
      <c r="J43" s="4">
        <f t="shared" si="10"/>
        <v>9.5559215387589387E-3</v>
      </c>
      <c r="K43" s="7">
        <f t="shared" si="11"/>
        <v>9.5559215387589387E-3</v>
      </c>
    </row>
    <row r="44" spans="1:11" ht="21" customHeight="1" x14ac:dyDescent="0.15">
      <c r="J44" s="1"/>
      <c r="K44" s="1"/>
    </row>
    <row r="45" spans="1:11" ht="21" customHeight="1" x14ac:dyDescent="0.15"/>
    <row r="46" spans="1:11" ht="21" customHeight="1" x14ac:dyDescent="0.15"/>
    <row r="47" spans="1:11" ht="21" customHeight="1" x14ac:dyDescent="0.15"/>
    <row r="48" spans="1:11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</sheetData>
  <mergeCells count="5">
    <mergeCell ref="D5:F5"/>
    <mergeCell ref="B21:H21"/>
    <mergeCell ref="A1:L1"/>
    <mergeCell ref="A2:L2"/>
    <mergeCell ref="A3:I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J5" sqref="J5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</cols>
  <sheetData>
    <row r="1" spans="1:16" ht="27" customHeight="1" x14ac:dyDescent="0.1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8"/>
      <c r="N1" s="28"/>
      <c r="O1" s="18"/>
      <c r="P1" s="18"/>
    </row>
    <row r="2" spans="1:16" ht="27" customHeight="1" x14ac:dyDescent="0.1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0"/>
      <c r="O2" s="14"/>
      <c r="P2" s="14"/>
    </row>
    <row r="3" spans="1:16" ht="24.75" customHeight="1" x14ac:dyDescent="0.15">
      <c r="A3" s="35" t="s">
        <v>37</v>
      </c>
      <c r="B3" s="35"/>
      <c r="C3" s="35"/>
      <c r="D3" s="35"/>
      <c r="E3" s="35"/>
      <c r="F3" s="35"/>
      <c r="G3" s="35"/>
      <c r="H3" s="35"/>
      <c r="I3" s="35"/>
      <c r="J3" s="35"/>
      <c r="K3" s="28"/>
    </row>
    <row r="4" spans="1:16" ht="24.75" customHeight="1" x14ac:dyDescent="0.15">
      <c r="A4" s="9"/>
      <c r="B4" s="9"/>
      <c r="C4" s="9"/>
      <c r="D4" s="9"/>
      <c r="E4" s="2"/>
      <c r="F4" s="2"/>
      <c r="G4" s="2"/>
    </row>
    <row r="5" spans="1:16" ht="24.75" customHeight="1" x14ac:dyDescent="0.15">
      <c r="A5" s="7" t="s">
        <v>2</v>
      </c>
      <c r="B5" s="8">
        <v>8</v>
      </c>
      <c r="C5" s="2" t="s">
        <v>8</v>
      </c>
      <c r="D5" s="2"/>
      <c r="E5" s="41" t="s">
        <v>9</v>
      </c>
      <c r="F5" s="41"/>
      <c r="G5" s="41"/>
      <c r="H5" s="41"/>
    </row>
    <row r="6" spans="1:16" ht="24.75" customHeight="1" x14ac:dyDescent="0.15">
      <c r="A6" s="5"/>
      <c r="B6" s="5"/>
      <c r="C6" s="2"/>
      <c r="D6" s="2"/>
      <c r="E6" s="27"/>
      <c r="F6" s="27"/>
      <c r="G6" s="27"/>
      <c r="H6" s="27"/>
    </row>
    <row r="7" spans="1:16" ht="24.75" customHeight="1" x14ac:dyDescent="0.15">
      <c r="A7" s="40" t="s">
        <v>38</v>
      </c>
      <c r="B7" s="40"/>
      <c r="C7" s="40"/>
      <c r="D7" s="40"/>
      <c r="E7" s="40"/>
      <c r="F7" s="40"/>
      <c r="G7" s="40"/>
      <c r="H7" s="40"/>
      <c r="I7" s="32"/>
    </row>
    <row r="8" spans="1:16" ht="24.75" customHeight="1" x14ac:dyDescent="0.15">
      <c r="A8" s="2"/>
      <c r="B8" s="2"/>
      <c r="C8" s="2"/>
      <c r="D8" s="2"/>
      <c r="E8" s="2"/>
      <c r="F8" s="9" t="s">
        <v>7</v>
      </c>
      <c r="G8" s="9" t="s">
        <v>7</v>
      </c>
    </row>
    <row r="9" spans="1:16" ht="24.75" customHeight="1" x14ac:dyDescent="0.15">
      <c r="A9" s="7" t="s">
        <v>3</v>
      </c>
      <c r="B9" s="7" t="s">
        <v>4</v>
      </c>
      <c r="C9" s="7" t="s">
        <v>10</v>
      </c>
      <c r="D9" s="7" t="s">
        <v>11</v>
      </c>
      <c r="E9" s="7" t="s">
        <v>12</v>
      </c>
      <c r="F9" s="7" t="s">
        <v>6</v>
      </c>
      <c r="G9" s="7" t="s">
        <v>13</v>
      </c>
    </row>
    <row r="10" spans="1:16" ht="24.75" customHeight="1" x14ac:dyDescent="0.15">
      <c r="A10" s="4">
        <v>0</v>
      </c>
      <c r="B10" s="7">
        <f>A10*$B$5/20</f>
        <v>0</v>
      </c>
      <c r="C10" s="4">
        <f>xX!E23*hH!E23-xX!H23*hH!H23</f>
        <v>49</v>
      </c>
      <c r="D10" s="4">
        <f>xX!E23*hH!H23+xX!H23*hH!E23</f>
        <v>0</v>
      </c>
      <c r="E10" s="7">
        <f>SQRT(C10^2+D10^2)</f>
        <v>49</v>
      </c>
      <c r="F10" s="4">
        <f>IF(C10=0, 0, ATAN(D10/C10))</f>
        <v>0</v>
      </c>
      <c r="G10" s="7">
        <f>IF(C10=0, 0, IF(C10&gt;0, F10, IF(C10&lt;0, IF(D10&gt;0, F10+3.14, IF(D10&lt;0, F10-3.14)))))</f>
        <v>0</v>
      </c>
    </row>
    <row r="11" spans="1:16" ht="24.75" customHeight="1" x14ac:dyDescent="0.15">
      <c r="A11" s="4">
        <v>1</v>
      </c>
      <c r="B11" s="7">
        <f t="shared" ref="B11:B30" si="0">A11*$B$5/20</f>
        <v>0.4</v>
      </c>
      <c r="C11" s="4">
        <f>xX!E24*hH!E24-xX!H24*hH!H24</f>
        <v>-9.999766444935215</v>
      </c>
      <c r="D11" s="4">
        <f>xX!E24*hH!H24+xX!H24*hH!E24</f>
        <v>-30.876480336932662</v>
      </c>
      <c r="E11" s="7">
        <f t="shared" ref="E11:E30" si="1">SQRT(C11^2+D11^2)</f>
        <v>32.455390414386351</v>
      </c>
      <c r="F11" s="4">
        <f t="shared" ref="F11:F30" si="2">IF(C11=0, 0, ATAN(D11/C11))</f>
        <v>1.257592653589793</v>
      </c>
      <c r="G11" s="7">
        <f t="shared" ref="G11:G30" si="3">IF(C11=0, 0, IF(C11&gt;0, F11, IF(C11&lt;0, IF(D11&gt;0, F11+3.14, IF(D11&lt;0, F11-3.14)))))</f>
        <v>-1.8824073464102071</v>
      </c>
    </row>
    <row r="12" spans="1:16" ht="24.75" customHeight="1" x14ac:dyDescent="0.15">
      <c r="A12" s="4">
        <v>2</v>
      </c>
      <c r="B12" s="7">
        <f t="shared" si="0"/>
        <v>0.8</v>
      </c>
      <c r="C12" s="4">
        <f>xX!E25*hH!E25-xX!H25*hH!H25</f>
        <v>-5.5672231950956332</v>
      </c>
      <c r="D12" s="4">
        <f>xX!E25*hH!H25+xX!H25*hH!E25</f>
        <v>4.0285904785474695</v>
      </c>
      <c r="E12" s="7">
        <f t="shared" si="1"/>
        <v>6.8719367974286669</v>
      </c>
      <c r="F12" s="4">
        <f t="shared" si="2"/>
        <v>-0.62640734641020734</v>
      </c>
      <c r="G12" s="7">
        <f t="shared" si="3"/>
        <v>2.513592653589793</v>
      </c>
    </row>
    <row r="13" spans="1:16" ht="24.75" customHeight="1" x14ac:dyDescent="0.15">
      <c r="A13" s="4">
        <v>3</v>
      </c>
      <c r="B13" s="7">
        <f t="shared" si="0"/>
        <v>1.2</v>
      </c>
      <c r="C13" s="4">
        <f>xX!E26*hH!E26-xX!H26*hH!H26</f>
        <v>9.3930834822321618E-2</v>
      </c>
      <c r="D13" s="4">
        <f>xX!E26*hH!H26+xX!H26*hH!E26</f>
        <v>6.865702728582411E-2</v>
      </c>
      <c r="E13" s="7">
        <f t="shared" si="1"/>
        <v>0.11634770786803092</v>
      </c>
      <c r="F13" s="4">
        <f t="shared" si="2"/>
        <v>0.63118530717958499</v>
      </c>
      <c r="G13" s="7">
        <f t="shared" si="3"/>
        <v>0.63118530717958499</v>
      </c>
    </row>
    <row r="14" spans="1:16" ht="24.75" customHeight="1" x14ac:dyDescent="0.15">
      <c r="A14" s="4">
        <v>4</v>
      </c>
      <c r="B14" s="7">
        <f t="shared" si="0"/>
        <v>1.6</v>
      </c>
      <c r="C14" s="4">
        <f>xX!E27*hH!E27-xX!H27*hH!H27</f>
        <v>0.81805595196548142</v>
      </c>
      <c r="D14" s="4">
        <f>xX!E27*hH!H27+xX!H27*hH!E27</f>
        <v>-2.4853524784742871</v>
      </c>
      <c r="E14" s="7">
        <f t="shared" si="1"/>
        <v>2.6165229757837847</v>
      </c>
      <c r="F14" s="4">
        <f t="shared" si="2"/>
        <v>-1.2528146928204147</v>
      </c>
      <c r="G14" s="7">
        <f t="shared" si="3"/>
        <v>-1.2528146928204147</v>
      </c>
    </row>
    <row r="15" spans="1:16" ht="24.75" customHeight="1" x14ac:dyDescent="0.15">
      <c r="A15" s="4">
        <v>5</v>
      </c>
      <c r="B15" s="7">
        <f t="shared" si="0"/>
        <v>2</v>
      </c>
      <c r="C15" s="4">
        <f>xX!E28*hH!E28-xX!H28*hH!H28</f>
        <v>-1.0063641753099919</v>
      </c>
      <c r="D15" s="4">
        <f>xX!E28*hH!H28+xX!H28*hH!E28</f>
        <v>-4.8084051396091324E-3</v>
      </c>
      <c r="E15" s="7">
        <f t="shared" si="1"/>
        <v>1.0063756625174054</v>
      </c>
      <c r="F15" s="4">
        <f t="shared" si="2"/>
        <v>4.7779607693782195E-3</v>
      </c>
      <c r="G15" s="7">
        <f t="shared" si="3"/>
        <v>-3.135222039230622</v>
      </c>
    </row>
    <row r="16" spans="1:16" ht="24.75" customHeight="1" x14ac:dyDescent="0.15">
      <c r="A16" s="4">
        <v>6</v>
      </c>
      <c r="B16" s="7">
        <f t="shared" si="0"/>
        <v>2.4</v>
      </c>
      <c r="C16" s="4">
        <f>xX!E29*hH!E29-xX!H29*hH!H29</f>
        <v>4.3411237326968111E-2</v>
      </c>
      <c r="D16" s="4">
        <f>xX!E29*hH!H29+xX!H29*hH!E29</f>
        <v>0.13625942228936988</v>
      </c>
      <c r="E16" s="7">
        <f t="shared" si="1"/>
        <v>0.14300757213830034</v>
      </c>
      <c r="F16" s="4">
        <f t="shared" si="2"/>
        <v>1.2623706143591691</v>
      </c>
      <c r="G16" s="7">
        <f t="shared" si="3"/>
        <v>1.2623706143591691</v>
      </c>
    </row>
    <row r="17" spans="1:7" ht="24.75" customHeight="1" x14ac:dyDescent="0.15">
      <c r="A17" s="4">
        <v>7</v>
      </c>
      <c r="B17" s="7">
        <f t="shared" si="0"/>
        <v>2.8</v>
      </c>
      <c r="C17" s="4">
        <f>xX!E30*hH!E30-xX!H30*hH!H30</f>
        <v>0.99823977219582116</v>
      </c>
      <c r="D17" s="4">
        <f>xX!E30*hH!H30+xX!H30*hH!E30</f>
        <v>-0.71511072435605783</v>
      </c>
      <c r="E17" s="7">
        <f t="shared" si="1"/>
        <v>1.227951949745026</v>
      </c>
      <c r="F17" s="4">
        <f t="shared" si="2"/>
        <v>-0.62162938564082382</v>
      </c>
      <c r="G17" s="7">
        <f t="shared" si="3"/>
        <v>-0.62162938564082382</v>
      </c>
    </row>
    <row r="18" spans="1:7" ht="24.75" customHeight="1" x14ac:dyDescent="0.15">
      <c r="A18" s="4">
        <v>8</v>
      </c>
      <c r="B18" s="7">
        <f t="shared" si="0"/>
        <v>3.2</v>
      </c>
      <c r="C18" s="4">
        <f>xX!E31*hH!E31-xX!H31*hH!H31</f>
        <v>-0.31119822944407216</v>
      </c>
      <c r="D18" s="4">
        <f>xX!E31*hH!H31+xX!H31*hH!E31</f>
        <v>-0.22975395377572072</v>
      </c>
      <c r="E18" s="7">
        <f t="shared" si="1"/>
        <v>0.38682194519533325</v>
      </c>
      <c r="F18" s="4">
        <f t="shared" si="2"/>
        <v>0.63596326794896785</v>
      </c>
      <c r="G18" s="7">
        <f t="shared" si="3"/>
        <v>-2.5040367320510324</v>
      </c>
    </row>
    <row r="19" spans="1:7" ht="24.75" customHeight="1" x14ac:dyDescent="0.15">
      <c r="A19" s="4">
        <v>9</v>
      </c>
      <c r="B19" s="7">
        <f t="shared" si="0"/>
        <v>3.6</v>
      </c>
      <c r="C19" s="4">
        <f>xX!E32*hH!E32-xX!H32*hH!H32</f>
        <v>-6.5714214761926071E-2</v>
      </c>
      <c r="D19" s="4">
        <f>xX!E32*hH!H32+xX!H32*hH!E32</f>
        <v>0.19648156229580932</v>
      </c>
      <c r="E19" s="7">
        <f t="shared" si="1"/>
        <v>0.20717954132582334</v>
      </c>
      <c r="F19" s="4">
        <f t="shared" si="2"/>
        <v>-1.2480367320510324</v>
      </c>
      <c r="G19" s="7">
        <f t="shared" si="3"/>
        <v>1.8919632679489677</v>
      </c>
    </row>
    <row r="20" spans="1:7" ht="24.75" customHeight="1" x14ac:dyDescent="0.15">
      <c r="A20" s="4">
        <v>10</v>
      </c>
      <c r="B20" s="7">
        <f t="shared" si="0"/>
        <v>4</v>
      </c>
      <c r="C20" s="4">
        <f>xX!E33*hH!E33-xX!H33*hH!H33</f>
        <v>0.99992390567585887</v>
      </c>
      <c r="D20" s="4">
        <f>xX!E33*hH!H33+xX!H33*hH!E33</f>
        <v>9.555485244212316E-3</v>
      </c>
      <c r="E20" s="7">
        <f t="shared" si="1"/>
        <v>0.99996956175691487</v>
      </c>
      <c r="F20" s="4">
        <f t="shared" si="2"/>
        <v>9.5559215387604601E-3</v>
      </c>
      <c r="G20" s="7">
        <f t="shared" si="3"/>
        <v>9.5559215387604601E-3</v>
      </c>
    </row>
    <row r="21" spans="1:7" ht="24.75" customHeight="1" x14ac:dyDescent="0.15">
      <c r="A21" s="4">
        <v>11</v>
      </c>
      <c r="B21" s="7">
        <f t="shared" si="0"/>
        <v>4.4000000000000004</v>
      </c>
      <c r="C21" s="4">
        <f>xX!E34*hH!E34-xX!H34*hH!H34</f>
        <v>-6.4681979399571737E-2</v>
      </c>
      <c r="D21" s="4">
        <f>xX!E34*hH!H34+xX!H34*hH!E34</f>
        <v>-0.20642904909824064</v>
      </c>
      <c r="E21" s="7">
        <f t="shared" si="1"/>
        <v>0.21632547416023493</v>
      </c>
      <c r="F21" s="4">
        <f t="shared" si="2"/>
        <v>1.2671485751285507</v>
      </c>
      <c r="G21" s="7">
        <f t="shared" si="3"/>
        <v>-1.8728514248714494</v>
      </c>
    </row>
    <row r="22" spans="1:7" ht="24.75" customHeight="1" x14ac:dyDescent="0.15">
      <c r="A22" s="4">
        <v>12</v>
      </c>
      <c r="B22" s="7">
        <f t="shared" si="0"/>
        <v>4.8</v>
      </c>
      <c r="C22" s="4">
        <f>xX!E35*hH!E35-xX!H35*hH!H35</f>
        <v>-0.30565707160858713</v>
      </c>
      <c r="D22" s="4">
        <f>xX!E35*hH!H35+xX!H35*hH!E35</f>
        <v>0.21676171118839296</v>
      </c>
      <c r="E22" s="7">
        <f t="shared" si="1"/>
        <v>0.37471573874292663</v>
      </c>
      <c r="F22" s="4">
        <f t="shared" si="2"/>
        <v>-0.61685142487145195</v>
      </c>
      <c r="G22" s="7">
        <f t="shared" si="3"/>
        <v>2.5231485751285483</v>
      </c>
    </row>
    <row r="23" spans="1:7" ht="24.75" customHeight="1" x14ac:dyDescent="0.15">
      <c r="A23" s="4">
        <v>13</v>
      </c>
      <c r="B23" s="7">
        <f t="shared" si="0"/>
        <v>5.2</v>
      </c>
      <c r="C23" s="4">
        <f>xX!E36*hH!E36-xX!H36*hH!H36</f>
        <v>0.98623504091020453</v>
      </c>
      <c r="D23" s="4">
        <f>xX!E36*hH!H36+xX!H36*hH!E36</f>
        <v>0.73543210116629765</v>
      </c>
      <c r="E23" s="7">
        <f t="shared" si="1"/>
        <v>1.2302519788015089</v>
      </c>
      <c r="F23" s="4">
        <f t="shared" si="2"/>
        <v>0.6407412287183506</v>
      </c>
      <c r="G23" s="7">
        <f t="shared" si="3"/>
        <v>0.6407412287183506</v>
      </c>
    </row>
    <row r="24" spans="1:7" ht="24.75" customHeight="1" x14ac:dyDescent="0.15">
      <c r="A24" s="4">
        <v>14</v>
      </c>
      <c r="B24" s="7">
        <f t="shared" si="0"/>
        <v>5.6</v>
      </c>
      <c r="C24" s="4">
        <f>xX!E37*hH!E37-xX!H37*hH!H37</f>
        <v>4.9136471692104063E-2</v>
      </c>
      <c r="D24" s="4">
        <f>xX!E37*hH!H37+xX!H37*hH!E37</f>
        <v>-0.14461438031724042</v>
      </c>
      <c r="E24" s="7">
        <f t="shared" si="1"/>
        <v>0.15273412141655968</v>
      </c>
      <c r="F24" s="4">
        <f t="shared" si="2"/>
        <v>-1.243258771281637</v>
      </c>
      <c r="G24" s="7">
        <f t="shared" si="3"/>
        <v>-1.243258771281637</v>
      </c>
    </row>
    <row r="25" spans="1:7" ht="24.75" customHeight="1" x14ac:dyDescent="0.15">
      <c r="A25" s="4">
        <v>15</v>
      </c>
      <c r="B25" s="7">
        <f t="shared" si="0"/>
        <v>6</v>
      </c>
      <c r="C25" s="4">
        <f>xX!E38*hH!E38-xX!H38*hH!H38</f>
        <v>-0.9808337159529692</v>
      </c>
      <c r="D25" s="4">
        <f>xX!E38*hH!H38+xX!H38*hH!E38</f>
        <v>-1.4060117992978904E-2</v>
      </c>
      <c r="E25" s="7">
        <f t="shared" si="1"/>
        <v>0.98093448571659791</v>
      </c>
      <c r="F25" s="4">
        <f t="shared" si="2"/>
        <v>1.4333882308136118E-2</v>
      </c>
      <c r="G25" s="7">
        <f t="shared" si="3"/>
        <v>-3.1256661176918641</v>
      </c>
    </row>
    <row r="26" spans="1:7" ht="24.75" customHeight="1" x14ac:dyDescent="0.15">
      <c r="A26" s="4">
        <v>16</v>
      </c>
      <c r="B26" s="7">
        <f t="shared" si="0"/>
        <v>6.4</v>
      </c>
      <c r="C26" s="4">
        <f>xX!E39*hH!E39-xX!H39*hH!H39</f>
        <v>0.77255658934942817</v>
      </c>
      <c r="D26" s="4">
        <f>xX!E39*hH!H39+xX!H39*hH!E39</f>
        <v>2.5075001336726999</v>
      </c>
      <c r="E26" s="7">
        <f t="shared" si="1"/>
        <v>2.6238141329209714</v>
      </c>
      <c r="F26" s="4">
        <f t="shared" si="2"/>
        <v>1.2719265358979281</v>
      </c>
      <c r="G26" s="7">
        <f t="shared" si="3"/>
        <v>1.2719265358979281</v>
      </c>
    </row>
    <row r="27" spans="1:7" ht="24.75" customHeight="1" x14ac:dyDescent="0.15">
      <c r="A27" s="4">
        <v>17</v>
      </c>
      <c r="B27" s="7">
        <f t="shared" si="0"/>
        <v>6.8</v>
      </c>
      <c r="C27" s="4">
        <f>xX!E40*hH!E40-xX!H40*hH!H40</f>
        <v>0.10856747508161445</v>
      </c>
      <c r="D27" s="4">
        <f>xX!E40*hH!H40+xX!H40*hH!E40</f>
        <v>-7.6215417507930039E-2</v>
      </c>
      <c r="E27" s="7">
        <f t="shared" si="1"/>
        <v>0.13264873354655543</v>
      </c>
      <c r="F27" s="4">
        <f t="shared" si="2"/>
        <v>-0.6120734641020652</v>
      </c>
      <c r="G27" s="7">
        <f t="shared" si="3"/>
        <v>-0.6120734641020652</v>
      </c>
    </row>
    <row r="28" spans="1:7" ht="24.75" customHeight="1" x14ac:dyDescent="0.15">
      <c r="A28" s="4">
        <v>18</v>
      </c>
      <c r="B28" s="7">
        <f t="shared" si="0"/>
        <v>7.2</v>
      </c>
      <c r="C28" s="4">
        <f>xX!E41*hH!E41-xX!H41*hH!H41</f>
        <v>-5.3476168221449569</v>
      </c>
      <c r="D28" s="4">
        <f>xX!E41*hH!H41+xX!H41*hH!E41</f>
        <v>-4.0276005790351119</v>
      </c>
      <c r="E28" s="7">
        <f t="shared" si="1"/>
        <v>6.6946674376500361</v>
      </c>
      <c r="F28" s="4">
        <f t="shared" si="2"/>
        <v>0.6455191894877248</v>
      </c>
      <c r="G28" s="7">
        <f t="shared" si="3"/>
        <v>-2.4944808105122753</v>
      </c>
    </row>
    <row r="29" spans="1:7" ht="24.75" customHeight="1" x14ac:dyDescent="0.15">
      <c r="A29" s="6">
        <v>19</v>
      </c>
      <c r="B29" s="7">
        <f t="shared" si="0"/>
        <v>7.6</v>
      </c>
      <c r="C29" s="4">
        <f>xX!E42*hH!E42-xX!H42*hH!H42</f>
        <v>-10.495266266663458</v>
      </c>
      <c r="D29" s="4">
        <f>xX!E42*hH!H42+xX!H42*hH!E42</f>
        <v>30.411003445662573</v>
      </c>
      <c r="E29" s="7">
        <f t="shared" si="1"/>
        <v>32.171101078145661</v>
      </c>
      <c r="F29" s="4">
        <f t="shared" si="2"/>
        <v>-1.2384808105122751</v>
      </c>
      <c r="G29" s="7">
        <f t="shared" si="3"/>
        <v>1.901519189487725</v>
      </c>
    </row>
    <row r="30" spans="1:7" ht="24.75" customHeight="1" x14ac:dyDescent="0.15">
      <c r="A30" s="6">
        <v>20</v>
      </c>
      <c r="B30" s="7">
        <f t="shared" si="0"/>
        <v>8</v>
      </c>
      <c r="C30" s="4">
        <f>xX!E43*hH!E43-xX!H43*hH!H43</f>
        <v>48.989063083498316</v>
      </c>
      <c r="D30" s="4">
        <f>xX!E43*hH!H43+xX!H43*hH!E43</f>
        <v>0.93638529776866108</v>
      </c>
      <c r="E30" s="7">
        <f t="shared" si="1"/>
        <v>48.998011380308633</v>
      </c>
      <c r="F30" s="4">
        <f t="shared" si="2"/>
        <v>1.9111843077517877E-2</v>
      </c>
      <c r="G30" s="7">
        <f t="shared" si="3"/>
        <v>1.9111843077517877E-2</v>
      </c>
    </row>
    <row r="31" spans="1:7" ht="21" customHeight="1" x14ac:dyDescent="0.15">
      <c r="F31" s="1"/>
      <c r="G31" s="1"/>
    </row>
    <row r="32" spans="1:7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</sheetData>
  <mergeCells count="5">
    <mergeCell ref="A7:H7"/>
    <mergeCell ref="E5:H5"/>
    <mergeCell ref="A1:L1"/>
    <mergeCell ref="A2:M2"/>
    <mergeCell ref="A3:J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J5" sqref="J5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</cols>
  <sheetData>
    <row r="1" spans="1:16" ht="27" customHeight="1" x14ac:dyDescent="0.1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18"/>
      <c r="P1" s="18"/>
    </row>
    <row r="2" spans="1:16" ht="27" customHeight="1" x14ac:dyDescent="0.15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0"/>
      <c r="O2" s="14"/>
      <c r="P2" s="14"/>
    </row>
    <row r="3" spans="1:16" ht="24.75" customHeight="1" x14ac:dyDescent="0.15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ht="24.7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6" ht="24.75" customHeight="1" x14ac:dyDescent="0.15">
      <c r="A5" s="7" t="s">
        <v>2</v>
      </c>
      <c r="B5" s="8">
        <v>8</v>
      </c>
      <c r="C5" s="2" t="s">
        <v>8</v>
      </c>
      <c r="D5" s="2"/>
      <c r="E5" s="41" t="s">
        <v>9</v>
      </c>
      <c r="F5" s="41"/>
      <c r="G5" s="41"/>
      <c r="H5" s="41"/>
    </row>
    <row r="6" spans="1:16" ht="24.75" customHeight="1" x14ac:dyDescent="0.15">
      <c r="A6" s="5"/>
      <c r="B6" s="5"/>
      <c r="C6" s="5"/>
      <c r="D6" s="2"/>
      <c r="E6" s="27"/>
      <c r="F6" s="27"/>
      <c r="G6" s="27"/>
      <c r="H6" s="27"/>
      <c r="I6" s="27"/>
    </row>
    <row r="7" spans="1:16" ht="24.75" customHeight="1" x14ac:dyDescent="0.15">
      <c r="A7" s="40" t="s">
        <v>45</v>
      </c>
      <c r="B7" s="40"/>
      <c r="C7" s="40"/>
      <c r="D7" s="40"/>
      <c r="E7" s="40"/>
      <c r="F7" s="40"/>
      <c r="G7" s="40"/>
      <c r="H7" s="40"/>
    </row>
    <row r="8" spans="1:16" ht="24.75" customHeight="1" x14ac:dyDescent="0.15">
      <c r="A8" s="2"/>
      <c r="B8" s="2"/>
      <c r="C8" s="2"/>
      <c r="D8" s="2"/>
      <c r="E8" s="2"/>
      <c r="F8" s="9" t="s">
        <v>7</v>
      </c>
      <c r="G8" s="9" t="s">
        <v>7</v>
      </c>
    </row>
    <row r="9" spans="1:16" ht="24.75" customHeight="1" x14ac:dyDescent="0.15">
      <c r="A9" s="7" t="s">
        <v>3</v>
      </c>
      <c r="B9" s="7" t="s">
        <v>4</v>
      </c>
      <c r="C9" s="7" t="s">
        <v>10</v>
      </c>
      <c r="D9" s="7" t="s">
        <v>11</v>
      </c>
      <c r="E9" s="7" t="s">
        <v>12</v>
      </c>
      <c r="F9" s="7" t="s">
        <v>6</v>
      </c>
      <c r="G9" s="7" t="s">
        <v>13</v>
      </c>
    </row>
    <row r="10" spans="1:16" ht="24.75" customHeight="1" x14ac:dyDescent="0.15">
      <c r="A10" s="4">
        <v>0</v>
      </c>
      <c r="B10" s="7">
        <f>A10*$B$5/20</f>
        <v>0</v>
      </c>
      <c r="C10" s="4">
        <f>YHX!C10</f>
        <v>49</v>
      </c>
      <c r="D10" s="4">
        <f>YHX!D10</f>
        <v>0</v>
      </c>
      <c r="E10" s="7">
        <f>SQRT(C10^2+D10^2)</f>
        <v>49</v>
      </c>
      <c r="F10" s="4">
        <f>IF(C10=0, 0, ATAN(D10/C10))</f>
        <v>0</v>
      </c>
      <c r="G10" s="7">
        <f>IF(C10=0, 0, IF(C10&gt;0, F10, IF(C10&lt;0, IF(D10&gt;0, F10+3.14, IF(D10&lt;0, F10-3.14)))))</f>
        <v>0</v>
      </c>
    </row>
    <row r="11" spans="1:16" ht="24.75" customHeight="1" x14ac:dyDescent="0.15">
      <c r="A11" s="4">
        <v>1</v>
      </c>
      <c r="B11" s="7">
        <f t="shared" ref="B11:B30" si="0">A11*$B$5/20</f>
        <v>0.4</v>
      </c>
      <c r="C11" s="4">
        <f>YHX!C11</f>
        <v>-9.999766444935215</v>
      </c>
      <c r="D11" s="4">
        <f>YHX!D11</f>
        <v>-30.876480336932662</v>
      </c>
      <c r="E11" s="7">
        <f t="shared" ref="E11:E30" si="1">SQRT(C11^2+D11^2)</f>
        <v>32.455390414386351</v>
      </c>
      <c r="F11" s="4">
        <f t="shared" ref="F11:F30" si="2">IF(C11=0, 0, ATAN(D11/C11))</f>
        <v>1.257592653589793</v>
      </c>
      <c r="G11" s="7">
        <f t="shared" ref="G11:G30" si="3">IF(C11=0, 0, IF(C11&gt;0, F11, IF(C11&lt;0, IF(D11&gt;0, F11+3.14, IF(D11&lt;0, F11-3.14)))))</f>
        <v>-1.8824073464102071</v>
      </c>
    </row>
    <row r="12" spans="1:16" ht="24.75" customHeight="1" x14ac:dyDescent="0.15">
      <c r="A12" s="4">
        <v>2</v>
      </c>
      <c r="B12" s="7">
        <f t="shared" si="0"/>
        <v>0.8</v>
      </c>
      <c r="C12" s="4">
        <f>YHX!C12</f>
        <v>-5.5672231950956332</v>
      </c>
      <c r="D12" s="4">
        <f>YHX!D12</f>
        <v>4.0285904785474695</v>
      </c>
      <c r="E12" s="7">
        <f t="shared" si="1"/>
        <v>6.8719367974286669</v>
      </c>
      <c r="F12" s="4">
        <f t="shared" si="2"/>
        <v>-0.62640734641020734</v>
      </c>
      <c r="G12" s="7">
        <f t="shared" si="3"/>
        <v>2.513592653589793</v>
      </c>
    </row>
    <row r="13" spans="1:16" ht="24.75" customHeight="1" x14ac:dyDescent="0.15">
      <c r="A13" s="4">
        <v>3</v>
      </c>
      <c r="B13" s="7">
        <f t="shared" si="0"/>
        <v>1.2</v>
      </c>
      <c r="C13" s="4">
        <f>YHX!C13</f>
        <v>9.3930834822321618E-2</v>
      </c>
      <c r="D13" s="4">
        <f>YHX!D13</f>
        <v>6.865702728582411E-2</v>
      </c>
      <c r="E13" s="7">
        <f t="shared" si="1"/>
        <v>0.11634770786803092</v>
      </c>
      <c r="F13" s="4">
        <f t="shared" si="2"/>
        <v>0.63118530717958499</v>
      </c>
      <c r="G13" s="7">
        <f t="shared" si="3"/>
        <v>0.63118530717958499</v>
      </c>
    </row>
    <row r="14" spans="1:16" ht="24.75" customHeight="1" x14ac:dyDescent="0.15">
      <c r="A14" s="4">
        <v>4</v>
      </c>
      <c r="B14" s="7">
        <f t="shared" si="0"/>
        <v>1.6</v>
      </c>
      <c r="C14" s="4">
        <f>YHX!C14</f>
        <v>0.81805595196548142</v>
      </c>
      <c r="D14" s="4">
        <f>YHX!D14</f>
        <v>-2.4853524784742871</v>
      </c>
      <c r="E14" s="7">
        <f t="shared" si="1"/>
        <v>2.6165229757837847</v>
      </c>
      <c r="F14" s="4">
        <f t="shared" si="2"/>
        <v>-1.2528146928204147</v>
      </c>
      <c r="G14" s="7">
        <f t="shared" si="3"/>
        <v>-1.2528146928204147</v>
      </c>
    </row>
    <row r="15" spans="1:16" ht="24.75" customHeight="1" x14ac:dyDescent="0.15">
      <c r="A15" s="4">
        <v>5</v>
      </c>
      <c r="B15" s="7">
        <f t="shared" si="0"/>
        <v>2</v>
      </c>
      <c r="C15" s="4">
        <f>YHX!C15</f>
        <v>-1.0063641753099919</v>
      </c>
      <c r="D15" s="4">
        <f>YHX!D15</f>
        <v>-4.8084051396091324E-3</v>
      </c>
      <c r="E15" s="7">
        <f t="shared" si="1"/>
        <v>1.0063756625174054</v>
      </c>
      <c r="F15" s="4">
        <f t="shared" si="2"/>
        <v>4.7779607693782195E-3</v>
      </c>
      <c r="G15" s="7">
        <f t="shared" si="3"/>
        <v>-3.135222039230622</v>
      </c>
    </row>
    <row r="16" spans="1:16" ht="24.75" customHeight="1" x14ac:dyDescent="0.15">
      <c r="A16" s="4">
        <v>6</v>
      </c>
      <c r="B16" s="7">
        <f t="shared" si="0"/>
        <v>2.4</v>
      </c>
      <c r="C16" s="4">
        <f>YHX!C16</f>
        <v>4.3411237326968111E-2</v>
      </c>
      <c r="D16" s="4">
        <f>YHX!D16</f>
        <v>0.13625942228936988</v>
      </c>
      <c r="E16" s="7">
        <f t="shared" si="1"/>
        <v>0.14300757213830034</v>
      </c>
      <c r="F16" s="4">
        <f t="shared" si="2"/>
        <v>1.2623706143591691</v>
      </c>
      <c r="G16" s="7">
        <f t="shared" si="3"/>
        <v>1.2623706143591691</v>
      </c>
    </row>
    <row r="17" spans="1:9" ht="24.75" customHeight="1" x14ac:dyDescent="0.15">
      <c r="A17" s="4">
        <v>7</v>
      </c>
      <c r="B17" s="7">
        <f t="shared" si="0"/>
        <v>2.8</v>
      </c>
      <c r="C17" s="4">
        <f>YHX!C17</f>
        <v>0.99823977219582116</v>
      </c>
      <c r="D17" s="4">
        <f>YHX!D17</f>
        <v>-0.71511072435605783</v>
      </c>
      <c r="E17" s="7">
        <f t="shared" si="1"/>
        <v>1.227951949745026</v>
      </c>
      <c r="F17" s="4">
        <f t="shared" si="2"/>
        <v>-0.62162938564082382</v>
      </c>
      <c r="G17" s="7">
        <f t="shared" si="3"/>
        <v>-0.62162938564082382</v>
      </c>
    </row>
    <row r="18" spans="1:9" ht="24.75" customHeight="1" x14ac:dyDescent="0.15">
      <c r="A18" s="4">
        <v>8</v>
      </c>
      <c r="B18" s="7">
        <f t="shared" si="0"/>
        <v>3.2</v>
      </c>
      <c r="C18" s="4">
        <f>YHX!C18</f>
        <v>-0.31119822944407216</v>
      </c>
      <c r="D18" s="4">
        <f>YHX!D18</f>
        <v>-0.22975395377572072</v>
      </c>
      <c r="E18" s="7">
        <f t="shared" si="1"/>
        <v>0.38682194519533325</v>
      </c>
      <c r="F18" s="4">
        <f t="shared" si="2"/>
        <v>0.63596326794896785</v>
      </c>
      <c r="G18" s="7">
        <f t="shared" si="3"/>
        <v>-2.5040367320510324</v>
      </c>
    </row>
    <row r="19" spans="1:9" ht="24.75" customHeight="1" x14ac:dyDescent="0.15">
      <c r="A19" s="4">
        <v>9</v>
      </c>
      <c r="B19" s="7">
        <f t="shared" si="0"/>
        <v>3.6</v>
      </c>
      <c r="C19" s="4">
        <f>YHX!C19</f>
        <v>-6.5714214761926071E-2</v>
      </c>
      <c r="D19" s="4">
        <f>YHX!D19</f>
        <v>0.19648156229580932</v>
      </c>
      <c r="E19" s="7">
        <f t="shared" si="1"/>
        <v>0.20717954132582334</v>
      </c>
      <c r="F19" s="4">
        <f t="shared" si="2"/>
        <v>-1.2480367320510324</v>
      </c>
      <c r="G19" s="7">
        <f t="shared" si="3"/>
        <v>1.8919632679489677</v>
      </c>
    </row>
    <row r="20" spans="1:9" ht="24.75" customHeight="1" x14ac:dyDescent="0.15">
      <c r="A20" s="4">
        <v>10</v>
      </c>
      <c r="B20" s="7">
        <f t="shared" si="0"/>
        <v>4</v>
      </c>
      <c r="C20" s="4">
        <f>YHX!C20</f>
        <v>0.99992390567585887</v>
      </c>
      <c r="D20" s="4">
        <f>YHX!D20</f>
        <v>9.555485244212316E-3</v>
      </c>
      <c r="E20" s="7">
        <f t="shared" si="1"/>
        <v>0.99996956175691487</v>
      </c>
      <c r="F20" s="4">
        <f t="shared" si="2"/>
        <v>9.5559215387604601E-3</v>
      </c>
      <c r="G20" s="7">
        <f t="shared" si="3"/>
        <v>9.5559215387604601E-3</v>
      </c>
    </row>
    <row r="21" spans="1:9" ht="24.75" customHeight="1" x14ac:dyDescent="0.15">
      <c r="A21" s="4">
        <v>11</v>
      </c>
      <c r="B21" s="7">
        <f t="shared" si="0"/>
        <v>4.4000000000000004</v>
      </c>
      <c r="C21" s="4">
        <f>YHX!C21</f>
        <v>-6.4681979399571737E-2</v>
      </c>
      <c r="D21" s="4">
        <f>YHX!D21</f>
        <v>-0.20642904909824064</v>
      </c>
      <c r="E21" s="7">
        <f t="shared" si="1"/>
        <v>0.21632547416023493</v>
      </c>
      <c r="F21" s="4">
        <f t="shared" si="2"/>
        <v>1.2671485751285507</v>
      </c>
      <c r="G21" s="7">
        <f t="shared" si="3"/>
        <v>-1.8728514248714494</v>
      </c>
    </row>
    <row r="22" spans="1:9" ht="24.75" customHeight="1" x14ac:dyDescent="0.15">
      <c r="A22" s="4">
        <v>12</v>
      </c>
      <c r="B22" s="7">
        <f t="shared" si="0"/>
        <v>4.8</v>
      </c>
      <c r="C22" s="4">
        <f>YHX!C22</f>
        <v>-0.30565707160858713</v>
      </c>
      <c r="D22" s="4">
        <f>YHX!D22</f>
        <v>0.21676171118839296</v>
      </c>
      <c r="E22" s="7">
        <f t="shared" si="1"/>
        <v>0.37471573874292663</v>
      </c>
      <c r="F22" s="4">
        <f t="shared" si="2"/>
        <v>-0.61685142487145195</v>
      </c>
      <c r="G22" s="7">
        <f t="shared" si="3"/>
        <v>2.5231485751285483</v>
      </c>
    </row>
    <row r="23" spans="1:9" ht="24.75" customHeight="1" x14ac:dyDescent="0.15">
      <c r="A23" s="4">
        <v>13</v>
      </c>
      <c r="B23" s="7">
        <f t="shared" si="0"/>
        <v>5.2</v>
      </c>
      <c r="C23" s="4">
        <f>YHX!C23</f>
        <v>0.98623504091020453</v>
      </c>
      <c r="D23" s="4">
        <f>YHX!D23</f>
        <v>0.73543210116629765</v>
      </c>
      <c r="E23" s="7">
        <f t="shared" si="1"/>
        <v>1.2302519788015089</v>
      </c>
      <c r="F23" s="4">
        <f t="shared" si="2"/>
        <v>0.6407412287183506</v>
      </c>
      <c r="G23" s="7">
        <f t="shared" si="3"/>
        <v>0.6407412287183506</v>
      </c>
    </row>
    <row r="24" spans="1:9" ht="24.75" customHeight="1" x14ac:dyDescent="0.15">
      <c r="A24" s="4">
        <v>14</v>
      </c>
      <c r="B24" s="7">
        <f t="shared" si="0"/>
        <v>5.6</v>
      </c>
      <c r="C24" s="4">
        <f>YHX!C24</f>
        <v>4.9136471692104063E-2</v>
      </c>
      <c r="D24" s="4">
        <f>YHX!D24</f>
        <v>-0.14461438031724042</v>
      </c>
      <c r="E24" s="7">
        <f t="shared" si="1"/>
        <v>0.15273412141655968</v>
      </c>
      <c r="F24" s="4">
        <f t="shared" si="2"/>
        <v>-1.243258771281637</v>
      </c>
      <c r="G24" s="7">
        <f t="shared" si="3"/>
        <v>-1.243258771281637</v>
      </c>
    </row>
    <row r="25" spans="1:9" ht="24.75" customHeight="1" x14ac:dyDescent="0.15">
      <c r="A25" s="4">
        <v>15</v>
      </c>
      <c r="B25" s="7">
        <f t="shared" si="0"/>
        <v>6</v>
      </c>
      <c r="C25" s="4">
        <f>YHX!C25</f>
        <v>-0.9808337159529692</v>
      </c>
      <c r="D25" s="4">
        <f>YHX!D25</f>
        <v>-1.4060117992978904E-2</v>
      </c>
      <c r="E25" s="7">
        <f t="shared" si="1"/>
        <v>0.98093448571659791</v>
      </c>
      <c r="F25" s="4">
        <f t="shared" si="2"/>
        <v>1.4333882308136118E-2</v>
      </c>
      <c r="G25" s="7">
        <f t="shared" si="3"/>
        <v>-3.1256661176918641</v>
      </c>
    </row>
    <row r="26" spans="1:9" ht="24.75" customHeight="1" x14ac:dyDescent="0.15">
      <c r="A26" s="4">
        <v>16</v>
      </c>
      <c r="B26" s="7">
        <f t="shared" si="0"/>
        <v>6.4</v>
      </c>
      <c r="C26" s="4">
        <f>YHX!C26</f>
        <v>0.77255658934942817</v>
      </c>
      <c r="D26" s="4">
        <f>YHX!D26</f>
        <v>2.5075001336726999</v>
      </c>
      <c r="E26" s="7">
        <f t="shared" si="1"/>
        <v>2.6238141329209714</v>
      </c>
      <c r="F26" s="4">
        <f t="shared" si="2"/>
        <v>1.2719265358979281</v>
      </c>
      <c r="G26" s="7">
        <f t="shared" si="3"/>
        <v>1.2719265358979281</v>
      </c>
    </row>
    <row r="27" spans="1:9" ht="24.75" customHeight="1" x14ac:dyDescent="0.15">
      <c r="A27" s="4">
        <v>17</v>
      </c>
      <c r="B27" s="7">
        <f t="shared" si="0"/>
        <v>6.8</v>
      </c>
      <c r="C27" s="4">
        <f>YHX!C27</f>
        <v>0.10856747508161445</v>
      </c>
      <c r="D27" s="4">
        <f>YHX!D27</f>
        <v>-7.6215417507930039E-2</v>
      </c>
      <c r="E27" s="7">
        <f t="shared" si="1"/>
        <v>0.13264873354655543</v>
      </c>
      <c r="F27" s="4">
        <f t="shared" si="2"/>
        <v>-0.6120734641020652</v>
      </c>
      <c r="G27" s="7">
        <f t="shared" si="3"/>
        <v>-0.6120734641020652</v>
      </c>
    </row>
    <row r="28" spans="1:9" ht="24.75" customHeight="1" x14ac:dyDescent="0.15">
      <c r="A28" s="4">
        <v>18</v>
      </c>
      <c r="B28" s="7">
        <f t="shared" si="0"/>
        <v>7.2</v>
      </c>
      <c r="C28" s="4">
        <f>YHX!C28</f>
        <v>-5.3476168221449569</v>
      </c>
      <c r="D28" s="4">
        <f>YHX!D28</f>
        <v>-4.0276005790351119</v>
      </c>
      <c r="E28" s="7">
        <f t="shared" si="1"/>
        <v>6.6946674376500361</v>
      </c>
      <c r="F28" s="4">
        <f t="shared" si="2"/>
        <v>0.6455191894877248</v>
      </c>
      <c r="G28" s="7">
        <f t="shared" si="3"/>
        <v>-2.4944808105122753</v>
      </c>
    </row>
    <row r="29" spans="1:9" ht="24.75" customHeight="1" x14ac:dyDescent="0.15">
      <c r="A29" s="6">
        <v>19</v>
      </c>
      <c r="B29" s="7">
        <f t="shared" si="0"/>
        <v>7.6</v>
      </c>
      <c r="C29" s="4">
        <f>YHX!C29</f>
        <v>-10.495266266663458</v>
      </c>
      <c r="D29" s="4">
        <f>YHX!D29</f>
        <v>30.411003445662573</v>
      </c>
      <c r="E29" s="7">
        <f t="shared" si="1"/>
        <v>32.171101078145661</v>
      </c>
      <c r="F29" s="4">
        <f t="shared" si="2"/>
        <v>-1.2384808105122751</v>
      </c>
      <c r="G29" s="7">
        <f t="shared" si="3"/>
        <v>1.901519189487725</v>
      </c>
    </row>
    <row r="30" spans="1:9" ht="24.75" customHeight="1" x14ac:dyDescent="0.15">
      <c r="A30" s="6">
        <v>20</v>
      </c>
      <c r="B30" s="7">
        <f t="shared" si="0"/>
        <v>8</v>
      </c>
      <c r="C30" s="4">
        <f>YHX!C30</f>
        <v>48.989063083498316</v>
      </c>
      <c r="D30" s="4">
        <f>YHX!D30</f>
        <v>0.93638529776866108</v>
      </c>
      <c r="E30" s="7">
        <f t="shared" si="1"/>
        <v>48.998011380308633</v>
      </c>
      <c r="F30" s="4">
        <f t="shared" si="2"/>
        <v>1.9111843077517877E-2</v>
      </c>
      <c r="G30" s="7">
        <f t="shared" si="3"/>
        <v>1.9111843077517877E-2</v>
      </c>
      <c r="H30" s="45" t="s">
        <v>21</v>
      </c>
      <c r="I30" s="46"/>
    </row>
    <row r="31" spans="1:9" ht="21" customHeight="1" x14ac:dyDescent="0.15">
      <c r="F31" s="1"/>
      <c r="G31" s="1"/>
    </row>
    <row r="32" spans="1:9" ht="21" customHeight="1" x14ac:dyDescent="0.15">
      <c r="B32" s="42" t="s">
        <v>17</v>
      </c>
      <c r="C32" s="43"/>
      <c r="D32" s="43"/>
      <c r="E32" s="43"/>
    </row>
    <row r="33" spans="2:3" ht="21" customHeight="1" x14ac:dyDescent="0.15">
      <c r="B33" s="13" t="s">
        <v>18</v>
      </c>
      <c r="C33" s="13" t="s">
        <v>19</v>
      </c>
    </row>
    <row r="34" spans="2:3" ht="21" customHeight="1" x14ac:dyDescent="0.15">
      <c r="B34" s="13">
        <v>0</v>
      </c>
      <c r="C34" s="13">
        <f>'Yy2'!C34</f>
        <v>0.9918800883112876</v>
      </c>
    </row>
    <row r="35" spans="2:3" ht="21" customHeight="1" x14ac:dyDescent="0.15">
      <c r="B35" s="13">
        <v>1</v>
      </c>
      <c r="C35" s="13">
        <f>'Yy2'!C35</f>
        <v>1.9890442953254488</v>
      </c>
    </row>
    <row r="36" spans="2:3" ht="21" customHeight="1" x14ac:dyDescent="0.15">
      <c r="B36" s="13">
        <v>2</v>
      </c>
      <c r="C36" s="13">
        <f>'Yy2'!C36</f>
        <v>2.986453482070206</v>
      </c>
    </row>
    <row r="37" spans="2:3" ht="21" customHeight="1" x14ac:dyDescent="0.15">
      <c r="B37" s="13">
        <v>3</v>
      </c>
      <c r="C37" s="13">
        <f>'Yy2'!C37</f>
        <v>3.9841848119588299</v>
      </c>
    </row>
    <row r="38" spans="2:3" ht="21" customHeight="1" x14ac:dyDescent="0.15">
      <c r="B38" s="13">
        <v>4</v>
      </c>
      <c r="C38" s="13">
        <f>'Yy2'!C38</f>
        <v>4.9823098142263058</v>
      </c>
    </row>
    <row r="39" spans="2:3" ht="21" customHeight="1" x14ac:dyDescent="0.15">
      <c r="B39" s="13">
        <v>5</v>
      </c>
      <c r="C39" s="13">
        <f>'Yy2'!C39</f>
        <v>5.9811405942836107</v>
      </c>
    </row>
    <row r="40" spans="2:3" ht="21" customHeight="1" x14ac:dyDescent="0.15">
      <c r="B40" s="13">
        <v>6</v>
      </c>
      <c r="C40" s="13">
        <f>'Yy2'!C40</f>
        <v>6.9804297057844504</v>
      </c>
    </row>
    <row r="41" spans="2:3" ht="20.25" customHeight="1" x14ac:dyDescent="0.15">
      <c r="B41" s="13">
        <v>7</v>
      </c>
      <c r="C41" s="13">
        <f>'Yy2'!C41</f>
        <v>5.9791637281312955</v>
      </c>
    </row>
    <row r="42" spans="2:3" ht="20.25" customHeight="1" x14ac:dyDescent="0.15">
      <c r="B42" s="13">
        <v>8</v>
      </c>
      <c r="C42" s="13">
        <f>'Yy2'!C42</f>
        <v>4.9783674796373862</v>
      </c>
    </row>
    <row r="43" spans="2:3" ht="20.25" customHeight="1" x14ac:dyDescent="0.15">
      <c r="B43" s="13">
        <v>9</v>
      </c>
      <c r="C43" s="13">
        <f>'Yy2'!C43</f>
        <v>3.9778276865992366</v>
      </c>
    </row>
    <row r="44" spans="2:3" ht="20.25" customHeight="1" x14ac:dyDescent="0.15">
      <c r="B44" s="13">
        <v>10</v>
      </c>
      <c r="C44" s="13">
        <f>'Yy2'!C44</f>
        <v>2.9779171925314163</v>
      </c>
    </row>
    <row r="45" spans="2:3" ht="20.25" customHeight="1" x14ac:dyDescent="0.15">
      <c r="B45" s="13">
        <v>11</v>
      </c>
      <c r="C45" s="13">
        <f>'Yy2'!C45</f>
        <v>1.9788017947417522</v>
      </c>
    </row>
    <row r="46" spans="2:3" ht="20.25" customHeight="1" x14ac:dyDescent="0.15">
      <c r="B46" s="13">
        <v>12</v>
      </c>
      <c r="C46" s="13">
        <f>'Yy2'!C46</f>
        <v>0.98069775848939855</v>
      </c>
    </row>
    <row r="47" spans="2:3" ht="20.25" customHeight="1" x14ac:dyDescent="0.15">
      <c r="B47" s="13">
        <v>13</v>
      </c>
      <c r="C47" s="13">
        <f>'Yy2'!C47</f>
        <v>-1.5691880238050793E-2</v>
      </c>
    </row>
    <row r="48" spans="2:3" ht="20.25" customHeight="1" x14ac:dyDescent="0.15">
      <c r="B48" s="13">
        <v>14</v>
      </c>
      <c r="C48" s="13">
        <f>'Yy2'!C48</f>
        <v>-1.0208136777874622E-2</v>
      </c>
    </row>
    <row r="49" spans="2:5" ht="24" x14ac:dyDescent="0.15">
      <c r="B49" s="13">
        <v>15</v>
      </c>
      <c r="C49" s="13">
        <f>'Yy2'!C49</f>
        <v>-2.6400254042972192E-3</v>
      </c>
    </row>
    <row r="50" spans="2:5" ht="24" x14ac:dyDescent="0.15">
      <c r="B50" s="13">
        <v>16</v>
      </c>
      <c r="C50" s="13">
        <f>'Yy2'!C50</f>
        <v>6.6498883795045316E-3</v>
      </c>
    </row>
    <row r="51" spans="2:5" ht="24" x14ac:dyDescent="0.15">
      <c r="B51" s="13">
        <v>17</v>
      </c>
      <c r="C51" s="13">
        <f>'Yy2'!C51</f>
        <v>1.8124197235809623E-2</v>
      </c>
    </row>
    <row r="52" spans="2:5" ht="24" x14ac:dyDescent="0.15">
      <c r="B52" s="13">
        <v>18</v>
      </c>
      <c r="C52" s="13">
        <f>'Yy2'!C52</f>
        <v>3.3036303602771967E-2</v>
      </c>
    </row>
    <row r="53" spans="2:5" ht="24" x14ac:dyDescent="0.15">
      <c r="B53" s="13">
        <v>19</v>
      </c>
      <c r="C53" s="13">
        <f>'Yy2'!C53</f>
        <v>5.5404833479566484E-2</v>
      </c>
    </row>
    <row r="54" spans="2:5" ht="24" x14ac:dyDescent="0.15">
      <c r="B54" s="13">
        <v>20</v>
      </c>
      <c r="C54" s="13">
        <f>'Yy2'!C54</f>
        <v>1.0752193701886512</v>
      </c>
      <c r="D54" s="45" t="s">
        <v>21</v>
      </c>
      <c r="E54" s="46"/>
    </row>
  </sheetData>
  <mergeCells count="8">
    <mergeCell ref="D54:E54"/>
    <mergeCell ref="H30:I30"/>
    <mergeCell ref="E5:H5"/>
    <mergeCell ref="B32:E32"/>
    <mergeCell ref="A1:N1"/>
    <mergeCell ref="A7:H7"/>
    <mergeCell ref="A2:M2"/>
    <mergeCell ref="A3:N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>
      <selection activeCell="J7" sqref="J7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  <col min="8" max="13" width="9.625" customWidth="1"/>
  </cols>
  <sheetData>
    <row r="1" spans="1:16" ht="27" customHeight="1" x14ac:dyDescent="0.1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6"/>
      <c r="P1" s="26"/>
    </row>
    <row r="2" spans="1:16" ht="27" customHeight="1" x14ac:dyDescent="0.15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0"/>
      <c r="O2" s="26"/>
      <c r="P2" s="26"/>
    </row>
    <row r="3" spans="1:16" ht="24.75" customHeight="1" x14ac:dyDescent="0.15">
      <c r="A3" s="35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ht="24.75" customHeight="1" x14ac:dyDescent="0.15">
      <c r="A4" s="9"/>
      <c r="B4" s="9"/>
      <c r="C4" s="9"/>
      <c r="D4" s="9"/>
      <c r="E4" s="2"/>
      <c r="F4" s="2"/>
      <c r="G4" s="2"/>
    </row>
    <row r="5" spans="1:16" ht="24.75" customHeight="1" x14ac:dyDescent="0.15">
      <c r="A5" s="7" t="s">
        <v>2</v>
      </c>
      <c r="B5" s="8">
        <v>8</v>
      </c>
      <c r="C5" s="2" t="s">
        <v>8</v>
      </c>
      <c r="D5" s="2"/>
      <c r="E5" s="42" t="s">
        <v>9</v>
      </c>
      <c r="F5" s="42"/>
      <c r="G5" s="42"/>
      <c r="H5" s="42"/>
    </row>
    <row r="6" spans="1:16" ht="24.75" customHeight="1" x14ac:dyDescent="0.15">
      <c r="A6" s="5"/>
      <c r="B6" s="5"/>
      <c r="C6" s="5"/>
      <c r="D6" s="2"/>
      <c r="E6" s="27"/>
      <c r="F6" s="27"/>
      <c r="G6" s="27"/>
      <c r="H6" s="27"/>
    </row>
    <row r="7" spans="1:16" ht="24.75" customHeight="1" x14ac:dyDescent="0.15">
      <c r="A7" s="40" t="s">
        <v>38</v>
      </c>
      <c r="B7" s="40"/>
      <c r="C7" s="40"/>
      <c r="D7" s="40"/>
      <c r="E7" s="40"/>
      <c r="F7" s="40"/>
      <c r="G7" s="40"/>
      <c r="H7" s="40"/>
      <c r="I7" s="32"/>
    </row>
    <row r="8" spans="1:16" ht="24.75" customHeight="1" x14ac:dyDescent="0.15">
      <c r="A8" s="2"/>
      <c r="B8" s="2"/>
      <c r="C8" s="2"/>
      <c r="D8" s="2"/>
      <c r="E8" s="2"/>
      <c r="F8" s="9" t="s">
        <v>7</v>
      </c>
      <c r="G8" s="9" t="s">
        <v>7</v>
      </c>
    </row>
    <row r="9" spans="1:16" ht="24.75" customHeight="1" x14ac:dyDescent="0.15">
      <c r="A9" s="7" t="s">
        <v>3</v>
      </c>
      <c r="B9" s="7" t="s">
        <v>4</v>
      </c>
      <c r="C9" s="7" t="s">
        <v>10</v>
      </c>
      <c r="D9" s="7" t="s">
        <v>11</v>
      </c>
      <c r="E9" s="7" t="s">
        <v>12</v>
      </c>
      <c r="F9" s="7" t="s">
        <v>6</v>
      </c>
      <c r="G9" s="7" t="s">
        <v>13</v>
      </c>
    </row>
    <row r="10" spans="1:16" ht="24.75" customHeight="1" x14ac:dyDescent="0.15">
      <c r="A10" s="4">
        <v>0</v>
      </c>
      <c r="B10" s="7">
        <f>A10*$B$5/20</f>
        <v>0</v>
      </c>
      <c r="C10" s="4">
        <f>YHX!C10</f>
        <v>49</v>
      </c>
      <c r="D10" s="4">
        <f>YHX!D10</f>
        <v>0</v>
      </c>
      <c r="E10" s="7">
        <f>SQRT(C10^2+D10^2)</f>
        <v>49</v>
      </c>
      <c r="F10" s="4">
        <f>IF(C10=0, 0, ATAN(D10/C10))</f>
        <v>0</v>
      </c>
      <c r="G10" s="7">
        <f>IF(C10=0, 0, IF(C10&gt;0, F10, IF(C10&lt;0, IF(D10&gt;0, F10+3.14, IF(D10&lt;0, F10-3.14)))))</f>
        <v>0</v>
      </c>
    </row>
    <row r="11" spans="1:16" ht="24.75" customHeight="1" x14ac:dyDescent="0.15">
      <c r="A11" s="4">
        <v>1</v>
      </c>
      <c r="B11" s="7">
        <f t="shared" ref="B11:B30" si="0">A11*$B$5/20</f>
        <v>0.4</v>
      </c>
      <c r="C11" s="4">
        <f>YHX!C11</f>
        <v>-9.999766444935215</v>
      </c>
      <c r="D11" s="4">
        <f>YHX!D11</f>
        <v>-30.876480336932662</v>
      </c>
      <c r="E11" s="7">
        <f t="shared" ref="E11:E30" si="1">SQRT(C11^2+D11^2)</f>
        <v>32.455390414386351</v>
      </c>
      <c r="F11" s="4">
        <f t="shared" ref="F11:F30" si="2">IF(C11=0, 0, ATAN(D11/C11))</f>
        <v>1.257592653589793</v>
      </c>
      <c r="G11" s="7">
        <f t="shared" ref="G11:G30" si="3">IF(C11=0, 0, IF(C11&gt;0, F11, IF(C11&lt;0, IF(D11&gt;0, F11+3.14, IF(D11&lt;0, F11-3.14)))))</f>
        <v>-1.8824073464102071</v>
      </c>
    </row>
    <row r="12" spans="1:16" ht="24.75" customHeight="1" x14ac:dyDescent="0.15">
      <c r="A12" s="4">
        <v>2</v>
      </c>
      <c r="B12" s="7">
        <f t="shared" si="0"/>
        <v>0.8</v>
      </c>
      <c r="C12" s="4">
        <f>YHX!C12</f>
        <v>-5.5672231950956332</v>
      </c>
      <c r="D12" s="4">
        <f>YHX!D12</f>
        <v>4.0285904785474695</v>
      </c>
      <c r="E12" s="7">
        <f t="shared" si="1"/>
        <v>6.8719367974286669</v>
      </c>
      <c r="F12" s="4">
        <f t="shared" si="2"/>
        <v>-0.62640734641020734</v>
      </c>
      <c r="G12" s="7">
        <f t="shared" si="3"/>
        <v>2.513592653589793</v>
      </c>
    </row>
    <row r="13" spans="1:16" ht="24.75" customHeight="1" x14ac:dyDescent="0.15">
      <c r="A13" s="4">
        <v>3</v>
      </c>
      <c r="B13" s="7">
        <f t="shared" si="0"/>
        <v>1.2</v>
      </c>
      <c r="C13" s="4">
        <f>YHX!C13</f>
        <v>9.3930834822321618E-2</v>
      </c>
      <c r="D13" s="4">
        <f>YHX!D13</f>
        <v>6.865702728582411E-2</v>
      </c>
      <c r="E13" s="7">
        <f t="shared" si="1"/>
        <v>0.11634770786803092</v>
      </c>
      <c r="F13" s="4">
        <f t="shared" si="2"/>
        <v>0.63118530717958499</v>
      </c>
      <c r="G13" s="7">
        <f t="shared" si="3"/>
        <v>0.63118530717958499</v>
      </c>
    </row>
    <row r="14" spans="1:16" ht="24.75" customHeight="1" x14ac:dyDescent="0.15">
      <c r="A14" s="4">
        <v>4</v>
      </c>
      <c r="B14" s="7">
        <f t="shared" si="0"/>
        <v>1.6</v>
      </c>
      <c r="C14" s="4">
        <f>YHX!C14</f>
        <v>0.81805595196548142</v>
      </c>
      <c r="D14" s="4">
        <f>YHX!D14</f>
        <v>-2.4853524784742871</v>
      </c>
      <c r="E14" s="7">
        <f t="shared" si="1"/>
        <v>2.6165229757837847</v>
      </c>
      <c r="F14" s="4">
        <f t="shared" si="2"/>
        <v>-1.2528146928204147</v>
      </c>
      <c r="G14" s="7">
        <f t="shared" si="3"/>
        <v>-1.2528146928204147</v>
      </c>
    </row>
    <row r="15" spans="1:16" ht="24.75" customHeight="1" x14ac:dyDescent="0.15">
      <c r="A15" s="4">
        <v>5</v>
      </c>
      <c r="B15" s="7">
        <f t="shared" si="0"/>
        <v>2</v>
      </c>
      <c r="C15" s="4">
        <f>YHX!C15</f>
        <v>-1.0063641753099919</v>
      </c>
      <c r="D15" s="4">
        <f>YHX!D15</f>
        <v>-4.8084051396091324E-3</v>
      </c>
      <c r="E15" s="7">
        <f t="shared" si="1"/>
        <v>1.0063756625174054</v>
      </c>
      <c r="F15" s="4">
        <f t="shared" si="2"/>
        <v>4.7779607693782195E-3</v>
      </c>
      <c r="G15" s="7">
        <f t="shared" si="3"/>
        <v>-3.135222039230622</v>
      </c>
    </row>
    <row r="16" spans="1:16" ht="24.75" customHeight="1" x14ac:dyDescent="0.15">
      <c r="A16" s="4">
        <v>6</v>
      </c>
      <c r="B16" s="7">
        <f t="shared" si="0"/>
        <v>2.4</v>
      </c>
      <c r="C16" s="4">
        <f>YHX!C16</f>
        <v>4.3411237326968111E-2</v>
      </c>
      <c r="D16" s="4">
        <f>YHX!D16</f>
        <v>0.13625942228936988</v>
      </c>
      <c r="E16" s="7">
        <f t="shared" si="1"/>
        <v>0.14300757213830034</v>
      </c>
      <c r="F16" s="4">
        <f t="shared" si="2"/>
        <v>1.2623706143591691</v>
      </c>
      <c r="G16" s="7">
        <f t="shared" si="3"/>
        <v>1.2623706143591691</v>
      </c>
    </row>
    <row r="17" spans="1:10" ht="24.75" customHeight="1" x14ac:dyDescent="0.15">
      <c r="A17" s="4">
        <v>7</v>
      </c>
      <c r="B17" s="7">
        <f t="shared" si="0"/>
        <v>2.8</v>
      </c>
      <c r="C17" s="4">
        <f>YHX!C17</f>
        <v>0.99823977219582116</v>
      </c>
      <c r="D17" s="4">
        <f>YHX!D17</f>
        <v>-0.71511072435605783</v>
      </c>
      <c r="E17" s="7">
        <f t="shared" si="1"/>
        <v>1.227951949745026</v>
      </c>
      <c r="F17" s="4">
        <f t="shared" si="2"/>
        <v>-0.62162938564082382</v>
      </c>
      <c r="G17" s="7">
        <f t="shared" si="3"/>
        <v>-0.62162938564082382</v>
      </c>
    </row>
    <row r="18" spans="1:10" ht="24.75" customHeight="1" x14ac:dyDescent="0.15">
      <c r="A18" s="4">
        <v>8</v>
      </c>
      <c r="B18" s="7">
        <f t="shared" si="0"/>
        <v>3.2</v>
      </c>
      <c r="C18" s="4">
        <f>YHX!C18</f>
        <v>-0.31119822944407216</v>
      </c>
      <c r="D18" s="4">
        <f>YHX!D18</f>
        <v>-0.22975395377572072</v>
      </c>
      <c r="E18" s="7">
        <f t="shared" si="1"/>
        <v>0.38682194519533325</v>
      </c>
      <c r="F18" s="4">
        <f t="shared" si="2"/>
        <v>0.63596326794896785</v>
      </c>
      <c r="G18" s="7">
        <f t="shared" si="3"/>
        <v>-2.5040367320510324</v>
      </c>
    </row>
    <row r="19" spans="1:10" ht="24.75" customHeight="1" x14ac:dyDescent="0.15">
      <c r="A19" s="4">
        <v>9</v>
      </c>
      <c r="B19" s="7">
        <f t="shared" si="0"/>
        <v>3.6</v>
      </c>
      <c r="C19" s="4">
        <f>YHX!C19</f>
        <v>-6.5714214761926071E-2</v>
      </c>
      <c r="D19" s="4">
        <f>YHX!D19</f>
        <v>0.19648156229580932</v>
      </c>
      <c r="E19" s="7">
        <f t="shared" si="1"/>
        <v>0.20717954132582334</v>
      </c>
      <c r="F19" s="4">
        <f t="shared" si="2"/>
        <v>-1.2480367320510324</v>
      </c>
      <c r="G19" s="7">
        <f t="shared" si="3"/>
        <v>1.8919632679489677</v>
      </c>
    </row>
    <row r="20" spans="1:10" ht="24.75" customHeight="1" x14ac:dyDescent="0.15">
      <c r="A20" s="4">
        <v>10</v>
      </c>
      <c r="B20" s="7">
        <f t="shared" si="0"/>
        <v>4</v>
      </c>
      <c r="C20" s="4">
        <f>YHX!C20</f>
        <v>0.99992390567585887</v>
      </c>
      <c r="D20" s="4">
        <f>YHX!D20</f>
        <v>9.555485244212316E-3</v>
      </c>
      <c r="E20" s="7">
        <f t="shared" si="1"/>
        <v>0.99996956175691487</v>
      </c>
      <c r="F20" s="4">
        <f t="shared" si="2"/>
        <v>9.5559215387604601E-3</v>
      </c>
      <c r="G20" s="7">
        <f t="shared" si="3"/>
        <v>9.5559215387604601E-3</v>
      </c>
    </row>
    <row r="21" spans="1:10" ht="24.75" customHeight="1" x14ac:dyDescent="0.15">
      <c r="A21" s="4">
        <v>11</v>
      </c>
      <c r="B21" s="7">
        <f t="shared" si="0"/>
        <v>4.4000000000000004</v>
      </c>
      <c r="C21" s="4">
        <f>YHX!C21</f>
        <v>-6.4681979399571737E-2</v>
      </c>
      <c r="D21" s="4">
        <f>YHX!D21</f>
        <v>-0.20642904909824064</v>
      </c>
      <c r="E21" s="7">
        <f t="shared" si="1"/>
        <v>0.21632547416023493</v>
      </c>
      <c r="F21" s="4">
        <f t="shared" si="2"/>
        <v>1.2671485751285507</v>
      </c>
      <c r="G21" s="7">
        <f t="shared" si="3"/>
        <v>-1.8728514248714494</v>
      </c>
    </row>
    <row r="22" spans="1:10" ht="24.75" customHeight="1" x14ac:dyDescent="0.15">
      <c r="A22" s="4">
        <v>12</v>
      </c>
      <c r="B22" s="7">
        <f t="shared" si="0"/>
        <v>4.8</v>
      </c>
      <c r="C22" s="4">
        <f>YHX!C22</f>
        <v>-0.30565707160858713</v>
      </c>
      <c r="D22" s="4">
        <f>YHX!D22</f>
        <v>0.21676171118839296</v>
      </c>
      <c r="E22" s="7">
        <f t="shared" si="1"/>
        <v>0.37471573874292663</v>
      </c>
      <c r="F22" s="4">
        <f t="shared" si="2"/>
        <v>-0.61685142487145195</v>
      </c>
      <c r="G22" s="7">
        <f t="shared" si="3"/>
        <v>2.5231485751285483</v>
      </c>
    </row>
    <row r="23" spans="1:10" ht="24.75" customHeight="1" x14ac:dyDescent="0.15">
      <c r="A23" s="4">
        <v>13</v>
      </c>
      <c r="B23" s="7">
        <f t="shared" si="0"/>
        <v>5.2</v>
      </c>
      <c r="C23" s="4">
        <f>YHX!C23</f>
        <v>0.98623504091020453</v>
      </c>
      <c r="D23" s="4">
        <f>YHX!D23</f>
        <v>0.73543210116629765</v>
      </c>
      <c r="E23" s="7">
        <f t="shared" si="1"/>
        <v>1.2302519788015089</v>
      </c>
      <c r="F23" s="4">
        <f t="shared" si="2"/>
        <v>0.6407412287183506</v>
      </c>
      <c r="G23" s="7">
        <f t="shared" si="3"/>
        <v>0.6407412287183506</v>
      </c>
    </row>
    <row r="24" spans="1:10" ht="24.75" customHeight="1" x14ac:dyDescent="0.15">
      <c r="A24" s="4">
        <v>14</v>
      </c>
      <c r="B24" s="7">
        <f t="shared" si="0"/>
        <v>5.6</v>
      </c>
      <c r="C24" s="4">
        <f>YHX!C24</f>
        <v>4.9136471692104063E-2</v>
      </c>
      <c r="D24" s="4">
        <f>YHX!D24</f>
        <v>-0.14461438031724042</v>
      </c>
      <c r="E24" s="7">
        <f t="shared" si="1"/>
        <v>0.15273412141655968</v>
      </c>
      <c r="F24" s="4">
        <f t="shared" si="2"/>
        <v>-1.243258771281637</v>
      </c>
      <c r="G24" s="7">
        <f t="shared" si="3"/>
        <v>-1.243258771281637</v>
      </c>
    </row>
    <row r="25" spans="1:10" ht="24.75" customHeight="1" x14ac:dyDescent="0.15">
      <c r="A25" s="4">
        <v>15</v>
      </c>
      <c r="B25" s="7">
        <f t="shared" si="0"/>
        <v>6</v>
      </c>
      <c r="C25" s="4">
        <f>YHX!C25</f>
        <v>-0.9808337159529692</v>
      </c>
      <c r="D25" s="4">
        <f>YHX!D25</f>
        <v>-1.4060117992978904E-2</v>
      </c>
      <c r="E25" s="7">
        <f t="shared" si="1"/>
        <v>0.98093448571659791</v>
      </c>
      <c r="F25" s="4">
        <f t="shared" si="2"/>
        <v>1.4333882308136118E-2</v>
      </c>
      <c r="G25" s="7">
        <f t="shared" si="3"/>
        <v>-3.1256661176918641</v>
      </c>
    </row>
    <row r="26" spans="1:10" ht="24.75" customHeight="1" x14ac:dyDescent="0.15">
      <c r="A26" s="4">
        <v>16</v>
      </c>
      <c r="B26" s="7">
        <f t="shared" si="0"/>
        <v>6.4</v>
      </c>
      <c r="C26" s="4">
        <f>YHX!C26</f>
        <v>0.77255658934942817</v>
      </c>
      <c r="D26" s="4">
        <f>YHX!D26</f>
        <v>2.5075001336726999</v>
      </c>
      <c r="E26" s="7">
        <f t="shared" si="1"/>
        <v>2.6238141329209714</v>
      </c>
      <c r="F26" s="4">
        <f t="shared" si="2"/>
        <v>1.2719265358979281</v>
      </c>
      <c r="G26" s="7">
        <f t="shared" si="3"/>
        <v>1.2719265358979281</v>
      </c>
    </row>
    <row r="27" spans="1:10" ht="24.75" customHeight="1" x14ac:dyDescent="0.15">
      <c r="A27" s="4">
        <v>17</v>
      </c>
      <c r="B27" s="7">
        <f t="shared" si="0"/>
        <v>6.8</v>
      </c>
      <c r="C27" s="4">
        <f>YHX!C27</f>
        <v>0.10856747508161445</v>
      </c>
      <c r="D27" s="4">
        <f>YHX!D27</f>
        <v>-7.6215417507930039E-2</v>
      </c>
      <c r="E27" s="7">
        <f t="shared" si="1"/>
        <v>0.13264873354655543</v>
      </c>
      <c r="F27" s="4">
        <f t="shared" si="2"/>
        <v>-0.6120734641020652</v>
      </c>
      <c r="G27" s="7">
        <f t="shared" si="3"/>
        <v>-0.6120734641020652</v>
      </c>
    </row>
    <row r="28" spans="1:10" ht="24.75" customHeight="1" x14ac:dyDescent="0.15">
      <c r="A28" s="4">
        <v>18</v>
      </c>
      <c r="B28" s="7">
        <f t="shared" si="0"/>
        <v>7.2</v>
      </c>
      <c r="C28" s="4">
        <f>YHX!C28</f>
        <v>-5.3476168221449569</v>
      </c>
      <c r="D28" s="4">
        <f>YHX!D28</f>
        <v>-4.0276005790351119</v>
      </c>
      <c r="E28" s="7">
        <f t="shared" si="1"/>
        <v>6.6946674376500361</v>
      </c>
      <c r="F28" s="4">
        <f t="shared" si="2"/>
        <v>0.6455191894877248</v>
      </c>
      <c r="G28" s="7">
        <f t="shared" si="3"/>
        <v>-2.4944808105122753</v>
      </c>
    </row>
    <row r="29" spans="1:10" ht="24.75" customHeight="1" x14ac:dyDescent="0.15">
      <c r="A29" s="6">
        <v>19</v>
      </c>
      <c r="B29" s="7">
        <f t="shared" si="0"/>
        <v>7.6</v>
      </c>
      <c r="C29" s="4">
        <f>YHX!C29</f>
        <v>-10.495266266663458</v>
      </c>
      <c r="D29" s="4">
        <f>YHX!D29</f>
        <v>30.411003445662573</v>
      </c>
      <c r="E29" s="7">
        <f t="shared" si="1"/>
        <v>32.171101078145661</v>
      </c>
      <c r="F29" s="4">
        <f t="shared" si="2"/>
        <v>-1.2384808105122751</v>
      </c>
      <c r="G29" s="7">
        <f t="shared" si="3"/>
        <v>1.901519189487725</v>
      </c>
    </row>
    <row r="30" spans="1:10" ht="24.75" customHeight="1" x14ac:dyDescent="0.15">
      <c r="A30" s="6">
        <v>20</v>
      </c>
      <c r="B30" s="7">
        <f t="shared" si="0"/>
        <v>8</v>
      </c>
      <c r="C30" s="4">
        <f>YHX!C30</f>
        <v>48.989063083498316</v>
      </c>
      <c r="D30" s="4">
        <f>YHX!D30</f>
        <v>0.93638529776866108</v>
      </c>
      <c r="E30" s="7">
        <f t="shared" si="1"/>
        <v>48.998011380308633</v>
      </c>
      <c r="F30" s="4">
        <f t="shared" si="2"/>
        <v>1.9111843077517877E-2</v>
      </c>
      <c r="G30" s="7">
        <f t="shared" si="3"/>
        <v>1.9111843077517877E-2</v>
      </c>
      <c r="H30" s="45" t="s">
        <v>20</v>
      </c>
      <c r="I30" s="47"/>
      <c r="J30" s="47"/>
    </row>
    <row r="31" spans="1:10" ht="21" customHeight="1" x14ac:dyDescent="0.15">
      <c r="F31" s="1"/>
      <c r="G31" s="1"/>
    </row>
    <row r="32" spans="1:10" ht="21" customHeight="1" x14ac:dyDescent="0.15">
      <c r="B32" s="42" t="s">
        <v>16</v>
      </c>
      <c r="C32" s="43"/>
      <c r="D32" s="43"/>
      <c r="E32" s="43"/>
    </row>
    <row r="33" spans="2:3" ht="21" customHeight="1" x14ac:dyDescent="0.15">
      <c r="B33" s="13" t="s">
        <v>0</v>
      </c>
      <c r="C33" s="13" t="s">
        <v>19</v>
      </c>
    </row>
    <row r="34" spans="2:3" ht="21" customHeight="1" x14ac:dyDescent="0.15">
      <c r="B34" s="13">
        <v>0</v>
      </c>
      <c r="C34" s="13">
        <f>Yyc!C35</f>
        <v>0.9918800883112876</v>
      </c>
    </row>
    <row r="35" spans="2:3" ht="21" customHeight="1" x14ac:dyDescent="0.15">
      <c r="B35" s="13">
        <v>1</v>
      </c>
      <c r="C35" s="13">
        <f>Yyc!C36</f>
        <v>1.9890442953254488</v>
      </c>
    </row>
    <row r="36" spans="2:3" ht="21" customHeight="1" x14ac:dyDescent="0.15">
      <c r="B36" s="13">
        <v>2</v>
      </c>
      <c r="C36" s="13">
        <f>Yyc!C37</f>
        <v>2.986453482070206</v>
      </c>
    </row>
    <row r="37" spans="2:3" ht="21" customHeight="1" x14ac:dyDescent="0.15">
      <c r="B37" s="13">
        <v>3</v>
      </c>
      <c r="C37" s="13">
        <f>Yyc!C38</f>
        <v>3.9841848119588299</v>
      </c>
    </row>
    <row r="38" spans="2:3" ht="21" customHeight="1" x14ac:dyDescent="0.15">
      <c r="B38" s="13">
        <v>4</v>
      </c>
      <c r="C38" s="13">
        <f>Yyc!C39</f>
        <v>4.9823098142263058</v>
      </c>
    </row>
    <row r="39" spans="2:3" ht="21" customHeight="1" x14ac:dyDescent="0.15">
      <c r="B39" s="13">
        <v>5</v>
      </c>
      <c r="C39" s="13">
        <f>Yyc!C40</f>
        <v>5.9811405942836107</v>
      </c>
    </row>
    <row r="40" spans="2:3" ht="21" customHeight="1" x14ac:dyDescent="0.15">
      <c r="B40" s="13">
        <v>6</v>
      </c>
      <c r="C40" s="13">
        <f>Yyc!C41</f>
        <v>6.9804297057844504</v>
      </c>
    </row>
    <row r="41" spans="2:3" ht="20.25" customHeight="1" x14ac:dyDescent="0.15">
      <c r="B41" s="13">
        <v>7</v>
      </c>
      <c r="C41" s="13">
        <f>Yyc!C42</f>
        <v>5.9791637281312955</v>
      </c>
    </row>
    <row r="42" spans="2:3" ht="20.25" customHeight="1" x14ac:dyDescent="0.15">
      <c r="B42" s="13">
        <v>8</v>
      </c>
      <c r="C42" s="13">
        <f>Yyc!C43</f>
        <v>4.9783674796373862</v>
      </c>
    </row>
    <row r="43" spans="2:3" ht="20.25" customHeight="1" x14ac:dyDescent="0.15">
      <c r="B43" s="13">
        <v>9</v>
      </c>
      <c r="C43" s="13">
        <f>Yyc!C44</f>
        <v>3.9778276865992366</v>
      </c>
    </row>
    <row r="44" spans="2:3" ht="20.25" customHeight="1" x14ac:dyDescent="0.15">
      <c r="B44" s="13">
        <v>10</v>
      </c>
      <c r="C44" s="13">
        <f>Yyc!C45</f>
        <v>2.9779171925314163</v>
      </c>
    </row>
    <row r="45" spans="2:3" ht="20.25" customHeight="1" x14ac:dyDescent="0.15">
      <c r="B45" s="13">
        <v>11</v>
      </c>
      <c r="C45" s="13">
        <f>Yyc!C46</f>
        <v>1.9788017947417522</v>
      </c>
    </row>
    <row r="46" spans="2:3" ht="20.25" customHeight="1" x14ac:dyDescent="0.15">
      <c r="B46" s="13">
        <v>12</v>
      </c>
      <c r="C46" s="13">
        <f>Yyc!C47</f>
        <v>0.98069775848939855</v>
      </c>
    </row>
    <row r="47" spans="2:3" ht="20.25" customHeight="1" x14ac:dyDescent="0.15">
      <c r="B47" s="13">
        <v>13</v>
      </c>
      <c r="C47" s="13">
        <f>Yyc!C48</f>
        <v>-1.5691880238050793E-2</v>
      </c>
    </row>
    <row r="48" spans="2:3" ht="20.25" customHeight="1" x14ac:dyDescent="0.15">
      <c r="B48" s="13">
        <v>14</v>
      </c>
      <c r="C48" s="13">
        <f>Yyc!C49</f>
        <v>-1.0208136777874622E-2</v>
      </c>
    </row>
    <row r="49" spans="2:5" ht="20.25" customHeight="1" x14ac:dyDescent="0.15">
      <c r="B49" s="13">
        <v>15</v>
      </c>
      <c r="C49" s="13">
        <f>Yyc!C50</f>
        <v>-2.6400254042972192E-3</v>
      </c>
    </row>
    <row r="50" spans="2:5" ht="20.25" customHeight="1" x14ac:dyDescent="0.15">
      <c r="B50" s="13">
        <v>16</v>
      </c>
      <c r="C50" s="13">
        <f>Yyc!C51</f>
        <v>6.6498883795045316E-3</v>
      </c>
    </row>
    <row r="51" spans="2:5" ht="20.25" customHeight="1" x14ac:dyDescent="0.15">
      <c r="B51" s="13">
        <v>17</v>
      </c>
      <c r="C51" s="13">
        <f>Yyc!C52</f>
        <v>1.8124197235809623E-2</v>
      </c>
    </row>
    <row r="52" spans="2:5" ht="20.25" customHeight="1" x14ac:dyDescent="0.15">
      <c r="B52" s="13">
        <v>18</v>
      </c>
      <c r="C52" s="13">
        <f>Yyc!C53</f>
        <v>3.3036303602771967E-2</v>
      </c>
    </row>
    <row r="53" spans="2:5" ht="20.25" customHeight="1" x14ac:dyDescent="0.15">
      <c r="B53" s="13">
        <v>19</v>
      </c>
      <c r="C53" s="13">
        <f>Yyc!C54</f>
        <v>5.5404833479566484E-2</v>
      </c>
    </row>
    <row r="54" spans="2:5" ht="24" x14ac:dyDescent="0.15">
      <c r="B54" s="13">
        <v>20</v>
      </c>
      <c r="C54" s="13">
        <f>Yyc!C55</f>
        <v>1.0752193701886512</v>
      </c>
      <c r="D54" s="56"/>
      <c r="E54" s="57"/>
    </row>
    <row r="55" spans="2:5" ht="24" x14ac:dyDescent="0.15">
      <c r="B55" s="13">
        <v>21</v>
      </c>
      <c r="C55" s="21">
        <f>Yyc!C56</f>
        <v>2.0815079836998027</v>
      </c>
    </row>
    <row r="56" spans="2:5" ht="24" x14ac:dyDescent="0.15">
      <c r="B56" s="13">
        <v>22</v>
      </c>
      <c r="C56" s="21">
        <f>Yyc!C57</f>
        <v>3.0794280120037483</v>
      </c>
    </row>
    <row r="57" spans="2:5" ht="24" x14ac:dyDescent="0.15">
      <c r="B57" s="13">
        <v>23</v>
      </c>
      <c r="C57" s="21">
        <f>Yyc!C58</f>
        <v>4.0699076655926572</v>
      </c>
    </row>
    <row r="58" spans="2:5" ht="24" x14ac:dyDescent="0.15">
      <c r="B58" s="13">
        <v>24</v>
      </c>
      <c r="C58" s="21">
        <f>Yyc!C59</f>
        <v>5.0523621386002961</v>
      </c>
    </row>
    <row r="59" spans="2:5" ht="24" x14ac:dyDescent="0.15">
      <c r="B59" s="13">
        <v>25</v>
      </c>
      <c r="C59" s="21">
        <f>Yyc!C60</f>
        <v>6.0244384584095583</v>
      </c>
    </row>
    <row r="60" spans="2:5" ht="24" x14ac:dyDescent="0.15">
      <c r="B60" s="13">
        <v>26</v>
      </c>
      <c r="C60" s="21">
        <f>Yyc!C61</f>
        <v>6.9764181859490204</v>
      </c>
    </row>
    <row r="61" spans="2:5" ht="24" x14ac:dyDescent="0.15">
      <c r="B61" s="13">
        <v>27</v>
      </c>
      <c r="C61" s="21">
        <f>Yyc!C62</f>
        <v>5.9291867630545507</v>
      </c>
    </row>
    <row r="62" spans="2:5" ht="24" x14ac:dyDescent="0.15">
      <c r="B62" s="13">
        <v>28</v>
      </c>
      <c r="C62" s="21">
        <f>Yyc!C63</f>
        <v>4.903389641391743</v>
      </c>
    </row>
    <row r="63" spans="2:5" ht="24" x14ac:dyDescent="0.15">
      <c r="B63" s="13">
        <v>29</v>
      </c>
      <c r="C63" s="21">
        <f>Yyc!C64</f>
        <v>3.88905928066186</v>
      </c>
    </row>
    <row r="64" spans="2:5" ht="24" x14ac:dyDescent="0.15">
      <c r="B64" s="13">
        <v>30</v>
      </c>
      <c r="C64" s="21">
        <f>Yyc!C65</f>
        <v>2.8838294155039934</v>
      </c>
    </row>
    <row r="65" spans="2:5" ht="24" x14ac:dyDescent="0.15">
      <c r="B65" s="13">
        <v>31</v>
      </c>
      <c r="C65" s="21">
        <f>Yyc!C66</f>
        <v>1.8871577541113509</v>
      </c>
    </row>
    <row r="66" spans="2:5" ht="24" x14ac:dyDescent="0.15">
      <c r="B66" s="13">
        <v>32</v>
      </c>
      <c r="C66" s="21">
        <f>Yyc!C67</f>
        <v>0.90009322396115221</v>
      </c>
    </row>
    <row r="67" spans="2:5" ht="24" x14ac:dyDescent="0.15">
      <c r="B67" s="13">
        <v>33</v>
      </c>
      <c r="C67" s="21">
        <f>Yyc!C68</f>
        <v>-7.2162566925062954E-2</v>
      </c>
    </row>
    <row r="68" spans="2:5" ht="24" x14ac:dyDescent="0.15">
      <c r="B68" s="13">
        <v>34</v>
      </c>
      <c r="C68" s="21">
        <f>Yyc!C69</f>
        <v>-4.0453105883925387E-2</v>
      </c>
    </row>
    <row r="69" spans="2:5" ht="24" x14ac:dyDescent="0.15">
      <c r="B69" s="13">
        <v>35</v>
      </c>
      <c r="C69" s="21">
        <f>Yyc!C70</f>
        <v>-1.4229941423312553E-2</v>
      </c>
    </row>
    <row r="70" spans="2:5" ht="24" x14ac:dyDescent="0.15">
      <c r="B70" s="13">
        <v>36</v>
      </c>
      <c r="C70" s="21">
        <f>Yyc!C71</f>
        <v>1.144023209689422E-2</v>
      </c>
    </row>
    <row r="71" spans="2:5" ht="24" x14ac:dyDescent="0.15">
      <c r="B71" s="13">
        <v>37</v>
      </c>
      <c r="C71" s="21">
        <f>Yyc!C72</f>
        <v>3.9233809058417002E-2</v>
      </c>
    </row>
    <row r="72" spans="2:5" ht="24" x14ac:dyDescent="0.15">
      <c r="B72" s="13">
        <v>38</v>
      </c>
      <c r="C72" s="21">
        <f>Yyc!C73</f>
        <v>7.2557235366012843E-2</v>
      </c>
    </row>
    <row r="73" spans="2:5" ht="24" x14ac:dyDescent="0.15">
      <c r="B73" s="13">
        <v>39</v>
      </c>
      <c r="C73" s="21">
        <f>Yyc!C74</f>
        <v>0.12041437296246471</v>
      </c>
    </row>
    <row r="74" spans="2:5" ht="24" x14ac:dyDescent="0.15">
      <c r="B74" s="13">
        <v>40</v>
      </c>
      <c r="C74" s="21">
        <f>Yyc!C75</f>
        <v>0.9918800883112876</v>
      </c>
      <c r="D74" s="45" t="s">
        <v>20</v>
      </c>
      <c r="E74" s="46"/>
    </row>
  </sheetData>
  <mergeCells count="8">
    <mergeCell ref="A1:N1"/>
    <mergeCell ref="A7:H7"/>
    <mergeCell ref="A2:M2"/>
    <mergeCell ref="A3:N3"/>
    <mergeCell ref="D74:E74"/>
    <mergeCell ref="H30:J30"/>
    <mergeCell ref="E5:H5"/>
    <mergeCell ref="B32:E3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5"/>
  <sheetViews>
    <sheetView workbookViewId="0">
      <selection activeCell="H33" sqref="H33:AV33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  <col min="8" max="19" width="5.25" customWidth="1"/>
    <col min="20" max="20" width="5.75" customWidth="1"/>
    <col min="21" max="28" width="5.25" customWidth="1"/>
    <col min="29" max="32" width="5.625" customWidth="1"/>
    <col min="33" max="33" width="5.375" customWidth="1"/>
    <col min="34" max="34" width="5.625" customWidth="1"/>
    <col min="35" max="48" width="5.25" customWidth="1"/>
    <col min="49" max="54" width="5.375" customWidth="1"/>
  </cols>
  <sheetData>
    <row r="1" spans="1:48" ht="27" customHeight="1" x14ac:dyDescent="0.1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6"/>
      <c r="P1" s="26"/>
    </row>
    <row r="2" spans="1:48" ht="27" customHeight="1" x14ac:dyDescent="0.15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48" ht="24.75" customHeight="1" x14ac:dyDescent="0.15">
      <c r="A3" s="35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48" ht="24.75" customHeight="1" x14ac:dyDescent="0.15">
      <c r="A4" s="49" t="s">
        <v>41</v>
      </c>
      <c r="B4" s="49"/>
      <c r="C4" s="49"/>
      <c r="D4" s="49"/>
      <c r="E4" s="49"/>
      <c r="F4" s="49"/>
      <c r="G4" s="4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48" ht="24.75" customHeight="1" x14ac:dyDescent="0.15">
      <c r="A5" s="9"/>
      <c r="B5" s="9"/>
      <c r="C5" s="9"/>
      <c r="D5" s="9"/>
      <c r="E5" s="2"/>
      <c r="F5" s="2"/>
      <c r="G5" s="2"/>
    </row>
    <row r="6" spans="1:48" ht="24.75" customHeight="1" x14ac:dyDescent="0.15">
      <c r="A6" s="7" t="s">
        <v>2</v>
      </c>
      <c r="B6" s="8">
        <v>8</v>
      </c>
      <c r="C6" s="2" t="s">
        <v>8</v>
      </c>
      <c r="D6" s="2"/>
      <c r="E6" s="41" t="s">
        <v>9</v>
      </c>
      <c r="F6" s="41"/>
      <c r="G6" s="41"/>
      <c r="H6" s="41"/>
    </row>
    <row r="7" spans="1:48" ht="24.75" customHeight="1" x14ac:dyDescent="0.15">
      <c r="A7" s="5"/>
      <c r="B7" s="5"/>
      <c r="C7" s="2"/>
      <c r="D7" s="2"/>
      <c r="E7" s="27"/>
      <c r="F7" s="27"/>
      <c r="G7" s="27"/>
      <c r="H7" s="27"/>
    </row>
    <row r="8" spans="1:48" ht="24.75" customHeight="1" x14ac:dyDescent="0.15">
      <c r="A8" s="40" t="s">
        <v>38</v>
      </c>
      <c r="B8" s="40"/>
      <c r="C8" s="40"/>
      <c r="D8" s="40"/>
      <c r="E8" s="40"/>
      <c r="F8" s="40"/>
      <c r="G8" s="40"/>
      <c r="H8" s="40"/>
      <c r="I8" s="32"/>
    </row>
    <row r="9" spans="1:48" ht="24.75" customHeight="1" x14ac:dyDescent="0.15">
      <c r="A9" s="2"/>
      <c r="B9" s="2"/>
      <c r="C9" s="2"/>
      <c r="D9" s="2"/>
      <c r="E9" s="2"/>
      <c r="F9" s="9" t="s">
        <v>7</v>
      </c>
      <c r="G9" s="9" t="s">
        <v>7</v>
      </c>
      <c r="H9" s="53" t="s">
        <v>23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</row>
    <row r="10" spans="1:48" ht="24.75" customHeight="1" x14ac:dyDescent="0.15">
      <c r="A10" s="7" t="s">
        <v>3</v>
      </c>
      <c r="B10" s="7" t="s">
        <v>4</v>
      </c>
      <c r="C10" s="7" t="s">
        <v>10</v>
      </c>
      <c r="D10" s="7" t="s">
        <v>11</v>
      </c>
      <c r="E10" s="7" t="s">
        <v>12</v>
      </c>
      <c r="F10" s="7" t="s">
        <v>6</v>
      </c>
      <c r="G10" s="7" t="s">
        <v>13</v>
      </c>
      <c r="H10" s="12">
        <v>0</v>
      </c>
      <c r="I10" s="12">
        <v>1</v>
      </c>
      <c r="J10" s="12">
        <v>2</v>
      </c>
      <c r="K10" s="12">
        <v>3</v>
      </c>
      <c r="L10" s="12">
        <v>4</v>
      </c>
      <c r="M10" s="12">
        <v>5</v>
      </c>
      <c r="N10" s="12">
        <v>6</v>
      </c>
      <c r="O10" s="12">
        <v>7</v>
      </c>
      <c r="P10" s="12">
        <v>8</v>
      </c>
      <c r="Q10" s="12">
        <v>9</v>
      </c>
      <c r="R10" s="12">
        <v>10</v>
      </c>
      <c r="S10" s="12">
        <v>11</v>
      </c>
      <c r="T10" s="17">
        <v>12</v>
      </c>
      <c r="U10" s="17">
        <v>13</v>
      </c>
      <c r="V10" s="17">
        <v>14</v>
      </c>
      <c r="W10" s="17">
        <v>15</v>
      </c>
      <c r="X10" s="17">
        <v>16</v>
      </c>
      <c r="Y10" s="17">
        <v>17</v>
      </c>
      <c r="Z10" s="17">
        <v>18</v>
      </c>
      <c r="AA10" s="17">
        <v>19</v>
      </c>
      <c r="AB10" s="17">
        <v>20</v>
      </c>
      <c r="AC10" s="17">
        <v>21</v>
      </c>
      <c r="AD10" s="17">
        <v>22</v>
      </c>
      <c r="AE10" s="17">
        <v>23</v>
      </c>
      <c r="AF10" s="17">
        <v>24</v>
      </c>
      <c r="AG10" s="17">
        <v>25</v>
      </c>
      <c r="AH10" s="17">
        <v>26</v>
      </c>
      <c r="AI10" s="17">
        <v>27</v>
      </c>
      <c r="AJ10" s="17">
        <v>28</v>
      </c>
      <c r="AK10" s="17">
        <v>29</v>
      </c>
      <c r="AL10" s="17">
        <v>30</v>
      </c>
      <c r="AM10" s="17">
        <v>31</v>
      </c>
      <c r="AN10" s="17">
        <v>32</v>
      </c>
      <c r="AO10" s="17">
        <v>33</v>
      </c>
      <c r="AP10" s="17">
        <v>34</v>
      </c>
      <c r="AQ10" s="17">
        <v>35</v>
      </c>
      <c r="AR10" s="17">
        <v>36</v>
      </c>
      <c r="AS10" s="17">
        <v>37</v>
      </c>
      <c r="AT10" s="17">
        <v>38</v>
      </c>
      <c r="AU10" s="17">
        <v>39</v>
      </c>
      <c r="AV10" s="17">
        <v>40</v>
      </c>
    </row>
    <row r="11" spans="1:48" ht="24.75" customHeight="1" x14ac:dyDescent="0.15">
      <c r="A11" s="4">
        <v>0</v>
      </c>
      <c r="B11" s="7">
        <f>A11*$B$6/20</f>
        <v>0</v>
      </c>
      <c r="C11" s="4">
        <f>YHX!C10</f>
        <v>49</v>
      </c>
      <c r="D11" s="4">
        <f>YHX!D10</f>
        <v>0</v>
      </c>
      <c r="E11" s="7">
        <f>SQRT(C11^2+D11^2)</f>
        <v>49</v>
      </c>
      <c r="F11" s="4">
        <f>IF(C11=0, 0, ATAN(D11/C11))</f>
        <v>0</v>
      </c>
      <c r="G11" s="7">
        <f>IF(C11=0, 0, IF(C11&gt;0, F11, IF(C11&lt;0, IF(D11&gt;0, F11+3.14, IF(D11&lt;0, F11-3.14)))))</f>
        <v>0</v>
      </c>
      <c r="H11" s="4">
        <f t="shared" ref="H11:H31" si="0">E11*COS(2*3.14*B11*$H$10/$B$6+G11)</f>
        <v>49</v>
      </c>
      <c r="I11" s="4">
        <f t="shared" ref="I11:I31" si="1">E11*COS(2*3.14*B11*$I$10/$B$6+G11)</f>
        <v>49</v>
      </c>
      <c r="J11" s="4">
        <f t="shared" ref="J11:J31" si="2">E11*COS(2*3.14*B11*$J$10/$B$6+G11)</f>
        <v>49</v>
      </c>
      <c r="K11" s="4">
        <f t="shared" ref="K11:K31" si="3">E11*COS(2*3.14*B11*$K$10/$B$6+G11)</f>
        <v>49</v>
      </c>
      <c r="L11" s="4">
        <f t="shared" ref="L11:L31" si="4">E11*COS(2*3.14*B11*$L$10/$B$6+G11)</f>
        <v>49</v>
      </c>
      <c r="M11" s="4">
        <f t="shared" ref="M11:M31" si="5">E11*COS(2*3.14*B11*$M$10/$B$6+G11)</f>
        <v>49</v>
      </c>
      <c r="N11" s="4">
        <f t="shared" ref="N11:N31" si="6">E11*COS(2*3.14*B11*$N$10/$B$6+G11)</f>
        <v>49</v>
      </c>
      <c r="O11" s="4">
        <f t="shared" ref="O11:O31" si="7">E11*COS(2*3.14*B11*$O$10/$B$6+G11)</f>
        <v>49</v>
      </c>
      <c r="P11" s="4">
        <f t="shared" ref="P11:P31" si="8">E11*COS(2*3.14*B11*$P$10/$B$6+G11)</f>
        <v>49</v>
      </c>
      <c r="Q11" s="4">
        <f t="shared" ref="Q11:Q31" si="9">E11*COS(2*3.14*B11*$Q$10/$B$6+G11)</f>
        <v>49</v>
      </c>
      <c r="R11" s="4">
        <f t="shared" ref="R11:R31" si="10">E11*COS(2*3.14*B11*$R$10/$B$6+G11)</f>
        <v>49</v>
      </c>
      <c r="S11" s="4">
        <f t="shared" ref="S11:S31" si="11">E11*COS(2*3.14*B11*$S$10/$B$6+G11)</f>
        <v>49</v>
      </c>
      <c r="T11" s="10">
        <f t="shared" ref="T11:T31" si="12">E11*COS(2*3.14*B11*$T$10/$B$6+G11)</f>
        <v>49</v>
      </c>
      <c r="U11" s="19">
        <f t="shared" ref="U11:U31" si="13">E11*COS(2*3.14*B11*$U$10/$B$6+G11)</f>
        <v>49</v>
      </c>
      <c r="V11" s="19">
        <f t="shared" ref="V11:V31" si="14">E11*COS(2*3.14*B11*$V$10/$B$6+G11)</f>
        <v>49</v>
      </c>
      <c r="W11" s="19">
        <f t="shared" ref="W11:W31" si="15">E11*COS(2*3.14*B11*$W$10/$B$6+G11)</f>
        <v>49</v>
      </c>
      <c r="X11" s="19">
        <f t="shared" ref="X11:X31" si="16">E11*COS(2*3.14*B11*$X$10/$B$6+G11)</f>
        <v>49</v>
      </c>
      <c r="Y11" s="19">
        <f t="shared" ref="Y11:Y31" si="17">E11*COS(2*3.14*B11*$Y$10/$B$6+G11)</f>
        <v>49</v>
      </c>
      <c r="Z11" s="19">
        <f t="shared" ref="Z11:Z31" si="18">E11*COS(2*3.14*B11*$Z$10/$B$6+G11)</f>
        <v>49</v>
      </c>
      <c r="AA11" s="19">
        <f t="shared" ref="AA11:AA31" si="19">E11*COS(2*3.14*B11*$AA$10/$B$6+G11)</f>
        <v>49</v>
      </c>
      <c r="AB11" s="19">
        <f t="shared" ref="AB11:AB31" si="20">E11*COS(2*3.14*B11*$AB$10/$B$6+G11)</f>
        <v>49</v>
      </c>
      <c r="AC11" s="19">
        <f t="shared" ref="AC11:AC31" si="21">E11*COS(2*3.14*B11*$AC$10/$B$6+G11)</f>
        <v>49</v>
      </c>
      <c r="AD11" s="19">
        <f t="shared" ref="AD11:AD31" si="22">E11*COS(2*3.14*B11*$AD$10/$B$6+G11)</f>
        <v>49</v>
      </c>
      <c r="AE11" s="19">
        <f t="shared" ref="AE11:AE31" si="23">E11*COS(2*3.14*B11*$AE$10/$B$6+G11)</f>
        <v>49</v>
      </c>
      <c r="AF11" s="19">
        <f t="shared" ref="AF11:AF31" si="24">E11*COS(2*3.14*B11*$AF$10/$B$6+G11)</f>
        <v>49</v>
      </c>
      <c r="AG11" s="19">
        <f t="shared" ref="AG11:AG31" si="25">E11*COS(2*3.14*B11*$AG$10/$B$6+G11)</f>
        <v>49</v>
      </c>
      <c r="AH11" s="19">
        <f t="shared" ref="AH11:AH31" si="26">E11*COS(2*3.14*B11*$AH$10/$B$6+G11)</f>
        <v>49</v>
      </c>
      <c r="AI11" s="19">
        <f t="shared" ref="AI11:AI31" si="27">E11*COS(2*3.14*B11*$AI$10/$B$6+G11)</f>
        <v>49</v>
      </c>
      <c r="AJ11" s="19">
        <f t="shared" ref="AJ11:AJ31" si="28">E11*COS(2*3.14*B11*$AJ$10/$B$6+G11)</f>
        <v>49</v>
      </c>
      <c r="AK11" s="19">
        <f t="shared" ref="AK11:AK31" si="29">E11*COS(2*3.14*B11*$AK$10/$B$6+G11)</f>
        <v>49</v>
      </c>
      <c r="AL11" s="19">
        <f t="shared" ref="AL11:AL31" si="30">E11*COS(2*3.14*B11*$AL$10/$B$6+G11)</f>
        <v>49</v>
      </c>
      <c r="AM11" s="19">
        <f t="shared" ref="AM11:AM31" si="31">E11*COS(2*3.14*B11*$AM$10/$B$6+G11)</f>
        <v>49</v>
      </c>
      <c r="AN11" s="19">
        <f t="shared" ref="AN11:AN31" si="32">E11*COS(2*3.14*B11*$AN$10/$B$6+G11)</f>
        <v>49</v>
      </c>
      <c r="AO11" s="19">
        <f t="shared" ref="AO11:AO31" si="33">E11*COS(2*3.14*B11*$AO$10/$B$6+G11)</f>
        <v>49</v>
      </c>
      <c r="AP11" s="19">
        <f t="shared" ref="AP11:AP31" si="34">E11*COS(2*3.14*B11*$AP$10/$B$6+G11)</f>
        <v>49</v>
      </c>
      <c r="AQ11" s="19">
        <f t="shared" ref="AQ11:AQ31" si="35">E11*COS(2*3.14*B11*$AQ$10/$B$6+G11)</f>
        <v>49</v>
      </c>
      <c r="AR11" s="19">
        <f t="shared" ref="AR11:AR31" si="36">E11*COS(2*3.14*B11*$AR$10/$B$6+G11)</f>
        <v>49</v>
      </c>
      <c r="AS11" s="19">
        <f t="shared" ref="AS11:AS31" si="37">E11*COS(2*3.14*B11*$AS$10/$B$6+G11)</f>
        <v>49</v>
      </c>
      <c r="AT11" s="19">
        <f t="shared" ref="AT11:AT31" si="38">E11*COS(2*3.14*B11*$AT$10/$B$6+G11)</f>
        <v>49</v>
      </c>
      <c r="AU11" s="19">
        <f t="shared" ref="AU11:AU31" si="39">E11*COS(2*3.14*B11*$AU$10/$B$6+G11)</f>
        <v>49</v>
      </c>
      <c r="AV11" s="19">
        <f t="shared" ref="AV11:AV31" si="40">E11*COS(2*3.14*B11*$AVB$10/$B$6+G11)</f>
        <v>49</v>
      </c>
    </row>
    <row r="12" spans="1:48" ht="24.75" customHeight="1" x14ac:dyDescent="0.15">
      <c r="A12" s="4">
        <v>1</v>
      </c>
      <c r="B12" s="7">
        <f t="shared" ref="B12:B31" si="41">A12*$B$6/20</f>
        <v>0.4</v>
      </c>
      <c r="C12" s="4">
        <f>YHX!C11</f>
        <v>-9.999766444935215</v>
      </c>
      <c r="D12" s="4">
        <f>YHX!D11</f>
        <v>-30.876480336932662</v>
      </c>
      <c r="E12" s="7">
        <f t="shared" ref="E12:E31" si="42">SQRT(C12^2+D12^2)</f>
        <v>32.455390414386351</v>
      </c>
      <c r="F12" s="4">
        <f t="shared" ref="F12:F31" si="43">IF(C12=0, 0, ATAN(D12/C12))</f>
        <v>1.257592653589793</v>
      </c>
      <c r="G12" s="7">
        <f t="shared" ref="G12:G31" si="44">IF(C12=0, 0, IF(C12&gt;0, F12, IF(C12&lt;0, IF(D12&gt;0, F12+3.14, IF(D12&lt;0, F12-3.14)))))</f>
        <v>-1.8824073464102071</v>
      </c>
      <c r="H12" s="4">
        <f t="shared" si="0"/>
        <v>-9.9505782460473569</v>
      </c>
      <c r="I12" s="4">
        <f t="shared" si="1"/>
        <v>7.7535217325509859E-2</v>
      </c>
      <c r="J12" s="4">
        <f t="shared" si="2"/>
        <v>10.098066623436825</v>
      </c>
      <c r="K12" s="4">
        <f t="shared" si="3"/>
        <v>19.131122634355435</v>
      </c>
      <c r="L12" s="4">
        <f t="shared" si="4"/>
        <v>26.293373709208918</v>
      </c>
      <c r="M12" s="4">
        <f t="shared" si="5"/>
        <v>30.884433628104887</v>
      </c>
      <c r="N12" s="4">
        <f t="shared" si="6"/>
        <v>32.455349252108491</v>
      </c>
      <c r="O12" s="4">
        <f t="shared" si="7"/>
        <v>30.852503004264268</v>
      </c>
      <c r="P12" s="4">
        <f t="shared" si="8"/>
        <v>26.23263491125708</v>
      </c>
      <c r="Q12" s="4">
        <f t="shared" si="9"/>
        <v>19.047515221888059</v>
      </c>
      <c r="R12" s="4">
        <f t="shared" si="10"/>
        <v>9.9997664449351991</v>
      </c>
      <c r="S12" s="4">
        <f t="shared" si="11"/>
        <v>-2.5845094294262603E-2</v>
      </c>
      <c r="T12" s="10">
        <f t="shared" si="12"/>
        <v>-10.048929278966291</v>
      </c>
      <c r="U12" s="19">
        <f t="shared" si="13"/>
        <v>-19.089343138609959</v>
      </c>
      <c r="V12" s="19">
        <f t="shared" si="14"/>
        <v>-26.263037618920354</v>
      </c>
      <c r="W12" s="19">
        <f t="shared" si="15"/>
        <v>-30.8685074658625</v>
      </c>
      <c r="X12" s="19">
        <f t="shared" si="16"/>
        <v>-32.455390414386351</v>
      </c>
      <c r="Y12" s="19">
        <f t="shared" si="17"/>
        <v>-30.868507465862482</v>
      </c>
      <c r="Z12" s="19">
        <f t="shared" si="18"/>
        <v>-26.263037618920325</v>
      </c>
      <c r="AA12" s="19">
        <f t="shared" si="19"/>
        <v>-19.089343138609919</v>
      </c>
      <c r="AB12" s="19">
        <f t="shared" si="20"/>
        <v>-10.04892927896625</v>
      </c>
      <c r="AC12" s="19">
        <f t="shared" si="21"/>
        <v>-2.5845094294220113E-2</v>
      </c>
      <c r="AD12" s="19">
        <f t="shared" si="22"/>
        <v>9.9997664449352417</v>
      </c>
      <c r="AE12" s="19">
        <f t="shared" si="23"/>
        <v>19.047515221888091</v>
      </c>
      <c r="AF12" s="19">
        <f t="shared" si="24"/>
        <v>26.232634911257104</v>
      </c>
      <c r="AG12" s="19">
        <f t="shared" si="25"/>
        <v>30.852503004264285</v>
      </c>
      <c r="AH12" s="19">
        <f t="shared" si="26"/>
        <v>32.455349252108491</v>
      </c>
      <c r="AI12" s="19">
        <f t="shared" si="27"/>
        <v>30.884433628104873</v>
      </c>
      <c r="AJ12" s="19">
        <f t="shared" si="28"/>
        <v>26.293373709208893</v>
      </c>
      <c r="AK12" s="19">
        <f t="shared" si="29"/>
        <v>19.131122634355403</v>
      </c>
      <c r="AL12" s="19">
        <f t="shared" si="30"/>
        <v>10.098066623436784</v>
      </c>
      <c r="AM12" s="19">
        <f t="shared" si="31"/>
        <v>7.7535217325467365E-2</v>
      </c>
      <c r="AN12" s="19">
        <f t="shared" si="32"/>
        <v>-9.9505782460473693</v>
      </c>
      <c r="AO12" s="19">
        <f t="shared" si="33"/>
        <v>-19.005638990288212</v>
      </c>
      <c r="AP12" s="19">
        <f t="shared" si="34"/>
        <v>-26.202165663336995</v>
      </c>
      <c r="AQ12" s="19">
        <f t="shared" si="35"/>
        <v>-30.836420283906264</v>
      </c>
      <c r="AR12" s="19">
        <f t="shared" si="36"/>
        <v>-32.455225765379339</v>
      </c>
      <c r="AS12" s="19">
        <f t="shared" si="37"/>
        <v>-30.900281450594015</v>
      </c>
      <c r="AT12" s="19">
        <f t="shared" si="38"/>
        <v>-26.323643105173943</v>
      </c>
      <c r="AU12" s="19">
        <f t="shared" si="39"/>
        <v>-19.172853603148962</v>
      </c>
      <c r="AV12" s="19">
        <f t="shared" si="40"/>
        <v>-9.9505782460473569</v>
      </c>
    </row>
    <row r="13" spans="1:48" ht="24.75" customHeight="1" x14ac:dyDescent="0.15">
      <c r="A13" s="4">
        <v>2</v>
      </c>
      <c r="B13" s="7">
        <f t="shared" si="41"/>
        <v>0.8</v>
      </c>
      <c r="C13" s="4">
        <f>YHX!C12</f>
        <v>-5.5672231950956332</v>
      </c>
      <c r="D13" s="4">
        <f>YHX!D12</f>
        <v>4.0285904785474695</v>
      </c>
      <c r="E13" s="7">
        <f t="shared" si="42"/>
        <v>6.8719367974286669</v>
      </c>
      <c r="F13" s="4">
        <f t="shared" si="43"/>
        <v>-0.62640734641020734</v>
      </c>
      <c r="G13" s="7">
        <f t="shared" si="44"/>
        <v>2.513592653589793</v>
      </c>
      <c r="H13" s="4">
        <f t="shared" si="0"/>
        <v>-5.5607999879647849</v>
      </c>
      <c r="I13" s="4">
        <f t="shared" si="1"/>
        <v>-6.8719367974286669</v>
      </c>
      <c r="J13" s="4">
        <f t="shared" si="2"/>
        <v>-5.5607999879647858</v>
      </c>
      <c r="K13" s="4">
        <f t="shared" si="3"/>
        <v>-2.1277084023699411</v>
      </c>
      <c r="L13" s="4">
        <f t="shared" si="4"/>
        <v>2.1172989177225405</v>
      </c>
      <c r="M13" s="4">
        <f t="shared" si="5"/>
        <v>5.5543626756149713</v>
      </c>
      <c r="N13" s="4">
        <f t="shared" si="6"/>
        <v>6.8719280819404762</v>
      </c>
      <c r="O13" s="4">
        <f t="shared" si="7"/>
        <v>5.5672231950956332</v>
      </c>
      <c r="P13" s="4">
        <f t="shared" si="8"/>
        <v>2.1381124899893993</v>
      </c>
      <c r="Q13" s="4">
        <f t="shared" si="9"/>
        <v>-2.1068840624513254</v>
      </c>
      <c r="R13" s="4">
        <f t="shared" si="10"/>
        <v>-5.5479112743747248</v>
      </c>
      <c r="S13" s="4">
        <f t="shared" si="11"/>
        <v>-6.8719019354980135</v>
      </c>
      <c r="T13" s="10">
        <f t="shared" si="12"/>
        <v>-5.5736322807147625</v>
      </c>
      <c r="U13" s="19">
        <f t="shared" si="13"/>
        <v>-2.14851115419048</v>
      </c>
      <c r="V13" s="19">
        <f t="shared" si="14"/>
        <v>2.0964638629740433</v>
      </c>
      <c r="W13" s="19">
        <f t="shared" si="15"/>
        <v>5.5414458006083134</v>
      </c>
      <c r="X13" s="19">
        <f t="shared" si="16"/>
        <v>6.8718583581675992</v>
      </c>
      <c r="Y13" s="19">
        <f t="shared" si="17"/>
        <v>5.5800272285652373</v>
      </c>
      <c r="Z13" s="19">
        <f t="shared" si="18"/>
        <v>2.1589043685965059</v>
      </c>
      <c r="AA13" s="19">
        <f t="shared" si="19"/>
        <v>-2.0860383457219966</v>
      </c>
      <c r="AB13" s="19">
        <f t="shared" si="20"/>
        <v>-5.5349662707157021</v>
      </c>
      <c r="AC13" s="19">
        <f t="shared" si="21"/>
        <v>-6.8717973500597687</v>
      </c>
      <c r="AD13" s="19">
        <f t="shared" si="22"/>
        <v>-5.5864080224259887</v>
      </c>
      <c r="AE13" s="19">
        <f t="shared" si="23"/>
        <v>-2.1692921068446203</v>
      </c>
      <c r="AF13" s="19">
        <f t="shared" si="24"/>
        <v>2.0756075371399803</v>
      </c>
      <c r="AG13" s="19">
        <f t="shared" si="25"/>
        <v>5.5284727011325092</v>
      </c>
      <c r="AH13" s="19">
        <f t="shared" si="26"/>
        <v>6.8717189113292729</v>
      </c>
      <c r="AI13" s="19">
        <f t="shared" si="27"/>
        <v>5.5927746461118435</v>
      </c>
      <c r="AJ13" s="19">
        <f t="shared" si="28"/>
        <v>2.1796743425858596</v>
      </c>
      <c r="AK13" s="19">
        <f t="shared" si="29"/>
        <v>-2.0651714636862075</v>
      </c>
      <c r="AL13" s="19">
        <f t="shared" si="30"/>
        <v>-5.5219651083299661</v>
      </c>
      <c r="AM13" s="19">
        <f t="shared" si="31"/>
        <v>-6.8716230421750737</v>
      </c>
      <c r="AN13" s="19">
        <f t="shared" si="32"/>
        <v>-5.5991270834735767</v>
      </c>
      <c r="AO13" s="19">
        <f t="shared" si="33"/>
        <v>-2.190051049485215</v>
      </c>
      <c r="AP13" s="19">
        <f t="shared" si="34"/>
        <v>2.0547301518322474</v>
      </c>
      <c r="AQ13" s="19">
        <f t="shared" si="35"/>
        <v>5.5154435088148732</v>
      </c>
      <c r="AR13" s="19">
        <f t="shared" si="36"/>
        <v>6.8715097428403489</v>
      </c>
      <c r="AS13" s="19">
        <f t="shared" si="37"/>
        <v>5.6054653183979433</v>
      </c>
      <c r="AT13" s="19">
        <f t="shared" si="38"/>
        <v>2.2004222012217056</v>
      </c>
      <c r="AU13" s="19">
        <f t="shared" si="39"/>
        <v>-2.0442836280629577</v>
      </c>
      <c r="AV13" s="19">
        <f t="shared" si="40"/>
        <v>-5.5607999879647849</v>
      </c>
    </row>
    <row r="14" spans="1:48" ht="24.75" customHeight="1" x14ac:dyDescent="0.15">
      <c r="A14" s="4">
        <v>3</v>
      </c>
      <c r="B14" s="7">
        <f t="shared" si="41"/>
        <v>1.2</v>
      </c>
      <c r="C14" s="4">
        <f>YHX!C13</f>
        <v>9.3930834822321618E-2</v>
      </c>
      <c r="D14" s="4">
        <f>YHX!D13</f>
        <v>6.865702728582411E-2</v>
      </c>
      <c r="E14" s="7">
        <f t="shared" si="42"/>
        <v>0.11634770786803092</v>
      </c>
      <c r="F14" s="4">
        <f t="shared" si="43"/>
        <v>0.63118530717958499</v>
      </c>
      <c r="G14" s="7">
        <f t="shared" si="44"/>
        <v>0.63118530717958499</v>
      </c>
      <c r="H14" s="4">
        <f t="shared" si="0"/>
        <v>9.3930834822321618E-2</v>
      </c>
      <c r="I14" s="4">
        <f t="shared" si="1"/>
        <v>-2.7795212751066889E-4</v>
      </c>
      <c r="J14" s="4">
        <f t="shared" si="2"/>
        <v>-9.4257801989896084E-2</v>
      </c>
      <c r="K14" s="4">
        <f t="shared" si="3"/>
        <v>-0.11060159685974796</v>
      </c>
      <c r="L14" s="4">
        <f t="shared" si="4"/>
        <v>-3.5847663214926162E-2</v>
      </c>
      <c r="M14" s="4">
        <f t="shared" si="5"/>
        <v>6.8432432656828968E-2</v>
      </c>
      <c r="N14" s="4">
        <f t="shared" si="6"/>
        <v>0.11634770786803092</v>
      </c>
      <c r="O14" s="4">
        <f t="shared" si="7"/>
        <v>6.8432432656829259E-2</v>
      </c>
      <c r="P14" s="4">
        <f t="shared" si="8"/>
        <v>-3.5847663214925815E-2</v>
      </c>
      <c r="Q14" s="4">
        <f t="shared" si="9"/>
        <v>-0.11060159685974785</v>
      </c>
      <c r="R14" s="4">
        <f t="shared" si="10"/>
        <v>-9.4257801989896292E-2</v>
      </c>
      <c r="S14" s="4">
        <f t="shared" si="11"/>
        <v>-2.7795212751098429E-4</v>
      </c>
      <c r="T14" s="10">
        <f t="shared" si="12"/>
        <v>9.3930834822321327E-2</v>
      </c>
      <c r="U14" s="19">
        <f t="shared" si="13"/>
        <v>0.1107728754253418</v>
      </c>
      <c r="V14" s="19">
        <f t="shared" si="14"/>
        <v>3.637611280308891E-2</v>
      </c>
      <c r="W14" s="19">
        <f t="shared" si="15"/>
        <v>-6.7982073005097621E-2</v>
      </c>
      <c r="X14" s="19">
        <f t="shared" si="16"/>
        <v>-0.11634637982493315</v>
      </c>
      <c r="Y14" s="19">
        <f t="shared" si="17"/>
        <v>-6.8881230073746982E-2</v>
      </c>
      <c r="Z14" s="19">
        <f t="shared" si="18"/>
        <v>3.5318395265274548E-2</v>
      </c>
      <c r="AA14" s="19">
        <f t="shared" si="19"/>
        <v>0.11042779338515492</v>
      </c>
      <c r="AB14" s="19">
        <f t="shared" si="20"/>
        <v>9.4582617358769702E-2</v>
      </c>
      <c r="AC14" s="19">
        <f t="shared" si="21"/>
        <v>8.3385003720090362E-4</v>
      </c>
      <c r="AD14" s="19">
        <f t="shared" si="22"/>
        <v>-9.3601723320335034E-2</v>
      </c>
      <c r="AE14" s="19">
        <f t="shared" si="23"/>
        <v>-0.11094162517184102</v>
      </c>
      <c r="AF14" s="19">
        <f t="shared" si="24"/>
        <v>-3.6903731965858472E-2</v>
      </c>
      <c r="AG14" s="19">
        <f t="shared" si="25"/>
        <v>6.7530161399752653E-2</v>
      </c>
      <c r="AH14" s="19">
        <f t="shared" si="26"/>
        <v>0.11634239572595755</v>
      </c>
      <c r="AI14" s="19">
        <f t="shared" si="27"/>
        <v>6.9328455010315371E-2</v>
      </c>
      <c r="AJ14" s="19">
        <f t="shared" si="28"/>
        <v>-3.4788321036721408E-2</v>
      </c>
      <c r="AK14" s="19">
        <f t="shared" si="29"/>
        <v>-0.11025146896929898</v>
      </c>
      <c r="AL14" s="19">
        <f t="shared" si="30"/>
        <v>-9.490527351377552E-2</v>
      </c>
      <c r="AM14" s="19">
        <f t="shared" si="31"/>
        <v>-1.3897289110405299E-3</v>
      </c>
      <c r="AN14" s="19">
        <f t="shared" si="32"/>
        <v>9.3270474997179026E-2</v>
      </c>
      <c r="AO14" s="19">
        <f t="shared" si="33"/>
        <v>0.11110784224688058</v>
      </c>
      <c r="AP14" s="19">
        <f t="shared" si="34"/>
        <v>3.7430508658287356E-2</v>
      </c>
      <c r="AQ14" s="19">
        <f t="shared" si="35"/>
        <v>-6.7076708157423809E-2</v>
      </c>
      <c r="AR14" s="19">
        <f t="shared" si="36"/>
        <v>-0.11633575566205659</v>
      </c>
      <c r="AS14" s="19">
        <f t="shared" si="37"/>
        <v>-6.9774097256895928E-2</v>
      </c>
      <c r="AT14" s="19">
        <f t="shared" si="38"/>
        <v>3.4257452630260359E-2</v>
      </c>
      <c r="AU14" s="19">
        <f t="shared" si="39"/>
        <v>0.11007262763746661</v>
      </c>
      <c r="AV14" s="19">
        <f t="shared" si="40"/>
        <v>9.3930834822321618E-2</v>
      </c>
    </row>
    <row r="15" spans="1:48" ht="24.75" customHeight="1" x14ac:dyDescent="0.15">
      <c r="A15" s="4">
        <v>4</v>
      </c>
      <c r="B15" s="7">
        <f t="shared" si="41"/>
        <v>1.6</v>
      </c>
      <c r="C15" s="4">
        <f>YHX!C14</f>
        <v>0.81805595196548142</v>
      </c>
      <c r="D15" s="4">
        <f>YHX!D14</f>
        <v>-2.4853524784742871</v>
      </c>
      <c r="E15" s="7">
        <f t="shared" si="42"/>
        <v>2.6165229757837847</v>
      </c>
      <c r="F15" s="4">
        <f t="shared" si="43"/>
        <v>-1.2528146928204147</v>
      </c>
      <c r="G15" s="7">
        <f t="shared" si="44"/>
        <v>-1.2528146928204147</v>
      </c>
      <c r="H15" s="4">
        <f t="shared" si="0"/>
        <v>0.81805595196548164</v>
      </c>
      <c r="I15" s="4">
        <f t="shared" si="1"/>
        <v>2.6165097019360726</v>
      </c>
      <c r="J15" s="4">
        <f t="shared" si="2"/>
        <v>0.80220623664340307</v>
      </c>
      <c r="K15" s="4">
        <f t="shared" si="3"/>
        <v>-2.1197469986532345</v>
      </c>
      <c r="L15" s="4">
        <f t="shared" si="4"/>
        <v>-2.1148502940277991</v>
      </c>
      <c r="M15" s="4">
        <f t="shared" si="5"/>
        <v>0.81013520419051033</v>
      </c>
      <c r="N15" s="4">
        <f t="shared" si="6"/>
        <v>2.6165229757837847</v>
      </c>
      <c r="O15" s="4">
        <f t="shared" si="7"/>
        <v>0.81013520419051144</v>
      </c>
      <c r="P15" s="4">
        <f t="shared" si="8"/>
        <v>-2.1148502940277991</v>
      </c>
      <c r="Q15" s="4">
        <f t="shared" si="9"/>
        <v>-2.1197469986532345</v>
      </c>
      <c r="R15" s="4">
        <f t="shared" si="10"/>
        <v>0.80220623664340296</v>
      </c>
      <c r="S15" s="4">
        <f t="shared" si="11"/>
        <v>2.6165097019360726</v>
      </c>
      <c r="T15" s="10">
        <f t="shared" si="12"/>
        <v>0.81805595196548164</v>
      </c>
      <c r="U15" s="19">
        <f t="shared" si="13"/>
        <v>-2.1099321317648845</v>
      </c>
      <c r="V15" s="19">
        <f t="shared" si="14"/>
        <v>-2.1246221959583758</v>
      </c>
      <c r="W15" s="19">
        <f t="shared" si="15"/>
        <v>0.79426912977283659</v>
      </c>
      <c r="X15" s="19">
        <f t="shared" si="16"/>
        <v>2.6164698805276156</v>
      </c>
      <c r="Y15" s="19">
        <f t="shared" si="17"/>
        <v>0.82596839960303536</v>
      </c>
      <c r="Z15" s="19">
        <f t="shared" si="18"/>
        <v>-2.104992561765016</v>
      </c>
      <c r="AA15" s="19">
        <f t="shared" si="19"/>
        <v>-2.1294758364786266</v>
      </c>
      <c r="AB15" s="19">
        <f t="shared" si="20"/>
        <v>0.78632396411007277</v>
      </c>
      <c r="AC15" s="19">
        <f t="shared" si="21"/>
        <v>2.6164035119624489</v>
      </c>
      <c r="AD15" s="19">
        <f t="shared" si="22"/>
        <v>0.83387246682210792</v>
      </c>
      <c r="AE15" s="19">
        <f t="shared" si="23"/>
        <v>-2.1000316341459269</v>
      </c>
      <c r="AF15" s="19">
        <f t="shared" si="24"/>
        <v>-2.1343078709681098</v>
      </c>
      <c r="AG15" s="19">
        <f t="shared" si="25"/>
        <v>0.77837082026813897</v>
      </c>
      <c r="AH15" s="19">
        <f t="shared" si="26"/>
        <v>2.6163105969139586</v>
      </c>
      <c r="AI15" s="19">
        <f t="shared" si="27"/>
        <v>0.84176807342666404</v>
      </c>
      <c r="AJ15" s="19">
        <f t="shared" si="28"/>
        <v>-2.0950493992420482</v>
      </c>
      <c r="AK15" s="19">
        <f t="shared" si="29"/>
        <v>-2.1391182504001662</v>
      </c>
      <c r="AL15" s="19">
        <f t="shared" si="30"/>
        <v>0.77040977894101015</v>
      </c>
      <c r="AM15" s="19">
        <f t="shared" si="31"/>
        <v>2.6161911363248778</v>
      </c>
      <c r="AN15" s="19">
        <f t="shared" si="32"/>
        <v>0.84965513930651138</v>
      </c>
      <c r="AO15" s="19">
        <f t="shared" si="33"/>
        <v>-2.0900459076039981</v>
      </c>
      <c r="AP15" s="19">
        <f t="shared" si="34"/>
        <v>-2.1439069259678529</v>
      </c>
      <c r="AQ15" s="19">
        <f t="shared" si="35"/>
        <v>0.76244092090279114</v>
      </c>
      <c r="AR15" s="19">
        <f t="shared" si="36"/>
        <v>2.6160451314072732</v>
      </c>
      <c r="AS15" s="19">
        <f t="shared" si="37"/>
        <v>0.85753358443811278</v>
      </c>
      <c r="AT15" s="19">
        <f t="shared" si="38"/>
        <v>-2.0850212099980703</v>
      </c>
      <c r="AU15" s="19">
        <f t="shared" si="39"/>
        <v>-2.1486738490844375</v>
      </c>
      <c r="AV15" s="19">
        <f t="shared" si="40"/>
        <v>0.81805595196548164</v>
      </c>
    </row>
    <row r="16" spans="1:48" ht="24.75" customHeight="1" x14ac:dyDescent="0.15">
      <c r="A16" s="4">
        <v>5</v>
      </c>
      <c r="B16" s="7">
        <f t="shared" si="41"/>
        <v>2</v>
      </c>
      <c r="C16" s="4">
        <f>YHX!C15</f>
        <v>-1.0063641753099919</v>
      </c>
      <c r="D16" s="4">
        <f>YHX!D15</f>
        <v>-4.8084051396091324E-3</v>
      </c>
      <c r="E16" s="7">
        <f t="shared" si="42"/>
        <v>1.0063756625174054</v>
      </c>
      <c r="F16" s="4">
        <f t="shared" si="43"/>
        <v>4.7779607693782195E-3</v>
      </c>
      <c r="G16" s="7">
        <f t="shared" si="44"/>
        <v>-3.135222039230622</v>
      </c>
      <c r="H16" s="4">
        <f t="shared" si="0"/>
        <v>-1.0063552408455538</v>
      </c>
      <c r="I16" s="4">
        <f t="shared" si="1"/>
        <v>5.6097982885412014E-3</v>
      </c>
      <c r="J16" s="4">
        <f t="shared" si="2"/>
        <v>1.0063641753099919</v>
      </c>
      <c r="K16" s="4">
        <f t="shared" si="3"/>
        <v>-4.0070089414921796E-3</v>
      </c>
      <c r="L16" s="4">
        <f t="shared" si="4"/>
        <v>-1.0063705570864925</v>
      </c>
      <c r="M16" s="4">
        <f t="shared" si="5"/>
        <v>2.4042094304856498E-3</v>
      </c>
      <c r="N16" s="4">
        <f t="shared" si="6"/>
        <v>1.0063743861588677</v>
      </c>
      <c r="O16" s="4">
        <f t="shared" si="7"/>
        <v>-8.0140382109300697E-4</v>
      </c>
      <c r="P16" s="4">
        <f t="shared" si="8"/>
        <v>-1.0063756625174054</v>
      </c>
      <c r="Q16" s="4">
        <f t="shared" si="9"/>
        <v>-8.0140382109464053E-4</v>
      </c>
      <c r="R16" s="4">
        <f t="shared" si="10"/>
        <v>1.0063743861588677</v>
      </c>
      <c r="S16" s="4">
        <f t="shared" si="11"/>
        <v>2.4042094304899653E-3</v>
      </c>
      <c r="T16" s="10">
        <f t="shared" si="12"/>
        <v>-1.0063705570864925</v>
      </c>
      <c r="U16" s="19">
        <f t="shared" si="13"/>
        <v>-4.0070089414964948E-3</v>
      </c>
      <c r="V16" s="19">
        <f t="shared" si="14"/>
        <v>1.0063641753099919</v>
      </c>
      <c r="W16" s="19">
        <f t="shared" si="15"/>
        <v>5.609798288544846E-3</v>
      </c>
      <c r="X16" s="19">
        <f t="shared" si="16"/>
        <v>-1.0063552408455538</v>
      </c>
      <c r="Y16" s="19">
        <f t="shared" si="17"/>
        <v>-7.2125734060878412E-3</v>
      </c>
      <c r="Z16" s="19">
        <f t="shared" si="18"/>
        <v>1.0063437537158411</v>
      </c>
      <c r="AA16" s="19">
        <f t="shared" si="19"/>
        <v>8.8153302286143962E-3</v>
      </c>
      <c r="AB16" s="19">
        <f t="shared" si="20"/>
        <v>-1.0063297139499912</v>
      </c>
      <c r="AC16" s="19">
        <f t="shared" si="21"/>
        <v>-1.041806469066341E-2</v>
      </c>
      <c r="AD16" s="19">
        <f t="shared" si="22"/>
        <v>1.0063131215836165</v>
      </c>
      <c r="AE16" s="19">
        <f t="shared" si="23"/>
        <v>1.2020772726816195E-2</v>
      </c>
      <c r="AF16" s="19">
        <f t="shared" si="24"/>
        <v>-1.0062939766588044</v>
      </c>
      <c r="AG16" s="19">
        <f t="shared" si="25"/>
        <v>-1.3623450271742549E-2</v>
      </c>
      <c r="AH16" s="19">
        <f t="shared" si="26"/>
        <v>1.006272279224117</v>
      </c>
      <c r="AI16" s="19">
        <f t="shared" si="27"/>
        <v>1.5226093260175313E-2</v>
      </c>
      <c r="AJ16" s="19">
        <f t="shared" si="28"/>
        <v>-1.0062480293345906</v>
      </c>
      <c r="AK16" s="19">
        <f t="shared" si="29"/>
        <v>-1.682869762693855E-2</v>
      </c>
      <c r="AL16" s="19">
        <f t="shared" si="30"/>
        <v>1.0062212270517361</v>
      </c>
      <c r="AM16" s="19">
        <f t="shared" si="31"/>
        <v>1.8431259306954301E-2</v>
      </c>
      <c r="AN16" s="19">
        <f t="shared" si="32"/>
        <v>-1.006191872443539</v>
      </c>
      <c r="AO16" s="19">
        <f t="shared" si="33"/>
        <v>-2.0033774235252867E-2</v>
      </c>
      <c r="AP16" s="19">
        <f t="shared" si="34"/>
        <v>1.0061599655844584</v>
      </c>
      <c r="AQ16" s="19">
        <f t="shared" si="35"/>
        <v>2.1636238346983149E-2</v>
      </c>
      <c r="AR16" s="19">
        <f t="shared" si="36"/>
        <v>-1.0061255065554275</v>
      </c>
      <c r="AS16" s="19">
        <f t="shared" si="37"/>
        <v>-2.3238647577422944E-2</v>
      </c>
      <c r="AT16" s="19">
        <f t="shared" si="38"/>
        <v>1.0060884954438531</v>
      </c>
      <c r="AU16" s="19">
        <f t="shared" si="39"/>
        <v>2.4840997861989265E-2</v>
      </c>
      <c r="AV16" s="19">
        <f t="shared" si="40"/>
        <v>-1.0063552408455538</v>
      </c>
    </row>
    <row r="17" spans="1:51" ht="24.75" customHeight="1" x14ac:dyDescent="0.15">
      <c r="A17" s="4">
        <v>6</v>
      </c>
      <c r="B17" s="7">
        <f t="shared" si="41"/>
        <v>2.4</v>
      </c>
      <c r="C17" s="4">
        <f>YHX!C16</f>
        <v>4.3411237326968111E-2</v>
      </c>
      <c r="D17" s="4">
        <f>YHX!D16</f>
        <v>0.13625942228936988</v>
      </c>
      <c r="E17" s="7">
        <f t="shared" si="42"/>
        <v>0.14300757213830034</v>
      </c>
      <c r="F17" s="4">
        <f t="shared" si="43"/>
        <v>1.2623706143591691</v>
      </c>
      <c r="G17" s="7">
        <f t="shared" si="44"/>
        <v>1.2623706143591691</v>
      </c>
      <c r="H17" s="4">
        <f t="shared" si="0"/>
        <v>4.3411237326968111E-2</v>
      </c>
      <c r="I17" s="4">
        <f t="shared" si="1"/>
        <v>-0.1430059397879723</v>
      </c>
      <c r="J17" s="4">
        <f t="shared" si="2"/>
        <v>4.4711319811294462E-2</v>
      </c>
      <c r="K17" s="4">
        <f t="shared" si="3"/>
        <v>0.11545410634217514</v>
      </c>
      <c r="L17" s="4">
        <f t="shared" si="4"/>
        <v>-0.11585599462738942</v>
      </c>
      <c r="M17" s="4">
        <f t="shared" si="5"/>
        <v>-4.4061781509377798E-2</v>
      </c>
      <c r="N17" s="4">
        <f t="shared" si="6"/>
        <v>0.14300757213830034</v>
      </c>
      <c r="O17" s="4">
        <f t="shared" si="7"/>
        <v>-4.4061781509376459E-2</v>
      </c>
      <c r="P17" s="4">
        <f t="shared" si="8"/>
        <v>-0.1158559946273901</v>
      </c>
      <c r="Q17" s="4">
        <f t="shared" si="9"/>
        <v>0.11545410634217446</v>
      </c>
      <c r="R17" s="4">
        <f t="shared" si="10"/>
        <v>4.4711319811295322E-2</v>
      </c>
      <c r="S17" s="4">
        <f t="shared" si="11"/>
        <v>-0.1430059397879723</v>
      </c>
      <c r="T17" s="10">
        <f t="shared" si="12"/>
        <v>4.341123732696682E-2</v>
      </c>
      <c r="U17" s="19">
        <f t="shared" si="13"/>
        <v>0.11625523805166536</v>
      </c>
      <c r="V17" s="19">
        <f t="shared" si="14"/>
        <v>-0.11504958237067284</v>
      </c>
      <c r="W17" s="19">
        <f t="shared" si="15"/>
        <v>-4.535983740449881E-2</v>
      </c>
      <c r="X17" s="19">
        <f t="shared" si="16"/>
        <v>0.1430010427742528</v>
      </c>
      <c r="Y17" s="19">
        <f t="shared" si="17"/>
        <v>-4.2759702115251326E-2</v>
      </c>
      <c r="Z17" s="19">
        <f t="shared" si="18"/>
        <v>-0.11665182750072578</v>
      </c>
      <c r="AA17" s="19">
        <f t="shared" si="19"/>
        <v>0.1146424319477086</v>
      </c>
      <c r="AB17" s="19">
        <f t="shared" si="20"/>
        <v>4.6007319484066264E-2</v>
      </c>
      <c r="AC17" s="19">
        <f t="shared" si="21"/>
        <v>-0.14299288120893519</v>
      </c>
      <c r="AD17" s="19">
        <f t="shared" si="22"/>
        <v>4.2107190748039557E-2</v>
      </c>
      <c r="AE17" s="19">
        <f t="shared" si="23"/>
        <v>0.11704575392088444</v>
      </c>
      <c r="AF17" s="19">
        <f t="shared" si="24"/>
        <v>-0.11423266436806316</v>
      </c>
      <c r="AG17" s="19">
        <f t="shared" si="25"/>
        <v>-4.6653751268717708E-2</v>
      </c>
      <c r="AH17" s="19">
        <f t="shared" si="26"/>
        <v>0.14298145527833872</v>
      </c>
      <c r="AI17" s="19">
        <f t="shared" si="27"/>
        <v>-4.1453718121424905E-2</v>
      </c>
      <c r="AJ17" s="19">
        <f t="shared" si="28"/>
        <v>-0.11743700831924855</v>
      </c>
      <c r="AK17" s="19">
        <f t="shared" si="29"/>
        <v>0.11382028898626675</v>
      </c>
      <c r="AL17" s="19">
        <f t="shared" si="30"/>
        <v>4.7299118001146827E-2</v>
      </c>
      <c r="AM17" s="19">
        <f t="shared" si="31"/>
        <v>-0.1429667652433044</v>
      </c>
      <c r="AN17" s="19">
        <f t="shared" si="32"/>
        <v>4.0799299153448133E-2</v>
      </c>
      <c r="AO17" s="19">
        <f t="shared" si="33"/>
        <v>0.11782558176392284</v>
      </c>
      <c r="AP17" s="19">
        <f t="shared" si="34"/>
        <v>-0.11340531521638099</v>
      </c>
      <c r="AQ17" s="19">
        <f t="shared" si="35"/>
        <v>-4.7943404948364139E-2</v>
      </c>
      <c r="AR17" s="19">
        <f t="shared" si="36"/>
        <v>0.14294881143918911</v>
      </c>
      <c r="AS17" s="19">
        <f t="shared" si="37"/>
        <v>-4.0143948783750993E-2</v>
      </c>
      <c r="AT17" s="19">
        <f t="shared" si="38"/>
        <v>-0.11821146538421692</v>
      </c>
      <c r="AU17" s="19">
        <f t="shared" si="39"/>
        <v>0.11298775253178633</v>
      </c>
      <c r="AV17" s="19">
        <f t="shared" si="40"/>
        <v>4.3411237326968111E-2</v>
      </c>
    </row>
    <row r="18" spans="1:51" ht="24.75" customHeight="1" x14ac:dyDescent="0.15">
      <c r="A18" s="4">
        <v>7</v>
      </c>
      <c r="B18" s="7">
        <f t="shared" si="41"/>
        <v>2.8</v>
      </c>
      <c r="C18" s="4">
        <f>YHX!C17</f>
        <v>0.99823977219582116</v>
      </c>
      <c r="D18" s="4">
        <f>YHX!D17</f>
        <v>-0.71511072435605783</v>
      </c>
      <c r="E18" s="7">
        <f t="shared" si="42"/>
        <v>1.227951949745026</v>
      </c>
      <c r="F18" s="4">
        <f t="shared" si="43"/>
        <v>-0.62162938564082382</v>
      </c>
      <c r="G18" s="7">
        <f t="shared" si="44"/>
        <v>-0.62162938564082382</v>
      </c>
      <c r="H18" s="4">
        <f t="shared" si="0"/>
        <v>0.99823977219582127</v>
      </c>
      <c r="I18" s="4">
        <f t="shared" si="1"/>
        <v>-6.8449218345217073E-3</v>
      </c>
      <c r="J18" s="4">
        <f t="shared" si="2"/>
        <v>-0.99020543637850245</v>
      </c>
      <c r="K18" s="4">
        <f t="shared" si="3"/>
        <v>1.1691142941268622</v>
      </c>
      <c r="L18" s="4">
        <f t="shared" si="4"/>
        <v>-0.38206105181862338</v>
      </c>
      <c r="M18" s="4">
        <f t="shared" si="5"/>
        <v>-0.7206640609119801</v>
      </c>
      <c r="N18" s="4">
        <f t="shared" si="6"/>
        <v>1.227951949745026</v>
      </c>
      <c r="O18" s="4">
        <f t="shared" si="7"/>
        <v>-0.72066406091198443</v>
      </c>
      <c r="P18" s="4">
        <f t="shared" si="8"/>
        <v>-0.38206105181861622</v>
      </c>
      <c r="Q18" s="4">
        <f t="shared" si="9"/>
        <v>1.1691142941268595</v>
      </c>
      <c r="R18" s="4">
        <f t="shared" si="10"/>
        <v>-0.99020543637850822</v>
      </c>
      <c r="S18" s="4">
        <f t="shared" si="11"/>
        <v>-6.8449218345114594E-3</v>
      </c>
      <c r="T18" s="10">
        <f t="shared" si="12"/>
        <v>0.99823977219581761</v>
      </c>
      <c r="U18" s="19">
        <f t="shared" si="13"/>
        <v>-1.1648548798456189</v>
      </c>
      <c r="V18" s="19">
        <f t="shared" si="14"/>
        <v>0.3690271607765887</v>
      </c>
      <c r="W18" s="19">
        <f t="shared" si="15"/>
        <v>0.73170338344171348</v>
      </c>
      <c r="X18" s="19">
        <f t="shared" si="16"/>
        <v>-1.2278756390149028</v>
      </c>
      <c r="Y18" s="19">
        <f t="shared" si="17"/>
        <v>0.70953516744965561</v>
      </c>
      <c r="Z18" s="19">
        <f t="shared" si="18"/>
        <v>0.39504745670645408</v>
      </c>
      <c r="AA18" s="19">
        <f t="shared" si="19"/>
        <v>-1.1732283998471267</v>
      </c>
      <c r="AB18" s="19">
        <f t="shared" si="20"/>
        <v>0.98204802848196893</v>
      </c>
      <c r="AC18" s="19">
        <f t="shared" si="21"/>
        <v>2.0533914752044243E-2</v>
      </c>
      <c r="AD18" s="19">
        <f t="shared" si="22"/>
        <v>-1.0061500373508034</v>
      </c>
      <c r="AE18" s="19">
        <f t="shared" si="23"/>
        <v>1.1604506864036179</v>
      </c>
      <c r="AF18" s="19">
        <f t="shared" si="24"/>
        <v>-0.35594740355537235</v>
      </c>
      <c r="AG18" s="19">
        <f t="shared" si="25"/>
        <v>-0.74265176296763691</v>
      </c>
      <c r="AH18" s="19">
        <f t="shared" si="26"/>
        <v>1.2276467163091509</v>
      </c>
      <c r="AI18" s="19">
        <f t="shared" si="27"/>
        <v>-0.69831808625866065</v>
      </c>
      <c r="AJ18" s="19">
        <f t="shared" si="28"/>
        <v>-0.40798476136710748</v>
      </c>
      <c r="AK18" s="19">
        <f t="shared" si="29"/>
        <v>1.1771966856665232</v>
      </c>
      <c r="AL18" s="19">
        <f t="shared" si="30"/>
        <v>-0.97376856238585585</v>
      </c>
      <c r="AM18" s="19">
        <f t="shared" si="31"/>
        <v>-3.4220355520814746E-2</v>
      </c>
      <c r="AN18" s="19">
        <f t="shared" si="32"/>
        <v>1.0139352486810471</v>
      </c>
      <c r="AO18" s="19">
        <f t="shared" si="33"/>
        <v>-1.1559022611955854</v>
      </c>
      <c r="AP18" s="19">
        <f t="shared" si="34"/>
        <v>0.34282340583067961</v>
      </c>
      <c r="AQ18" s="19">
        <f t="shared" si="35"/>
        <v>0.75350783872179317</v>
      </c>
      <c r="AR18" s="19">
        <f t="shared" si="36"/>
        <v>-1.2272652100804453</v>
      </c>
      <c r="AS18" s="19">
        <f t="shared" si="37"/>
        <v>0.68701421150373809</v>
      </c>
      <c r="AT18" s="19">
        <f t="shared" si="38"/>
        <v>0.42087135783022006</v>
      </c>
      <c r="AU18" s="19">
        <f t="shared" si="39"/>
        <v>-1.1810186583690276</v>
      </c>
      <c r="AV18" s="19">
        <f t="shared" si="40"/>
        <v>0.99823977219582127</v>
      </c>
    </row>
    <row r="19" spans="1:51" ht="24.75" customHeight="1" x14ac:dyDescent="0.15">
      <c r="A19" s="4">
        <v>8</v>
      </c>
      <c r="B19" s="7">
        <f t="shared" si="41"/>
        <v>3.2</v>
      </c>
      <c r="C19" s="4">
        <f>YHX!C18</f>
        <v>-0.31119822944407216</v>
      </c>
      <c r="D19" s="4">
        <f>YHX!D18</f>
        <v>-0.22975395377572072</v>
      </c>
      <c r="E19" s="7">
        <f t="shared" si="42"/>
        <v>0.38682194519533325</v>
      </c>
      <c r="F19" s="4">
        <f t="shared" si="43"/>
        <v>0.63596326794896785</v>
      </c>
      <c r="G19" s="7">
        <f t="shared" si="44"/>
        <v>-2.5040367320510324</v>
      </c>
      <c r="H19" s="4">
        <f t="shared" si="0"/>
        <v>-0.31083191645537278</v>
      </c>
      <c r="I19" s="4">
        <f t="shared" si="1"/>
        <v>0.38680968036704921</v>
      </c>
      <c r="J19" s="4">
        <f t="shared" si="2"/>
        <v>-0.31445941393090554</v>
      </c>
      <c r="K19" s="4">
        <f t="shared" si="3"/>
        <v>0.12152492259004707</v>
      </c>
      <c r="L19" s="4">
        <f t="shared" si="4"/>
        <v>0.1180101408689867</v>
      </c>
      <c r="M19" s="4">
        <f t="shared" si="5"/>
        <v>-0.31229242849377659</v>
      </c>
      <c r="N19" s="4">
        <f t="shared" si="6"/>
        <v>0.38682145459971307</v>
      </c>
      <c r="O19" s="4">
        <f t="shared" si="7"/>
        <v>-0.31301793534998823</v>
      </c>
      <c r="P19" s="4">
        <f t="shared" si="8"/>
        <v>0.11918294798925883</v>
      </c>
      <c r="Q19" s="4">
        <f t="shared" si="9"/>
        <v>0.12035454585868728</v>
      </c>
      <c r="R19" s="4">
        <f t="shared" si="10"/>
        <v>-0.31374026627199358</v>
      </c>
      <c r="S19" s="4">
        <f t="shared" si="11"/>
        <v>0.38681752984221801</v>
      </c>
      <c r="T19" s="10">
        <f t="shared" si="12"/>
        <v>-0.31156375306448486</v>
      </c>
      <c r="U19" s="19">
        <f t="shared" si="13"/>
        <v>0.11683613639738574</v>
      </c>
      <c r="V19" s="19">
        <f t="shared" si="14"/>
        <v>0.12269406630848247</v>
      </c>
      <c r="W19" s="19">
        <f t="shared" si="15"/>
        <v>-0.31517537103012033</v>
      </c>
      <c r="X19" s="19">
        <f t="shared" si="16"/>
        <v>0.38679790625384891</v>
      </c>
      <c r="Y19" s="19">
        <f t="shared" si="17"/>
        <v>-0.31009692609178829</v>
      </c>
      <c r="Z19" s="19">
        <f t="shared" si="18"/>
        <v>0.11448458305881352</v>
      </c>
      <c r="AA19" s="19">
        <f t="shared" si="19"/>
        <v>0.12502860726989456</v>
      </c>
      <c r="AB19" s="19">
        <f t="shared" si="20"/>
        <v>-0.31659768452501885</v>
      </c>
      <c r="AC19" s="19">
        <f t="shared" si="21"/>
        <v>0.38676258463102087</v>
      </c>
      <c r="AD19" s="19">
        <f t="shared" si="22"/>
        <v>-0.3086175139624695</v>
      </c>
      <c r="AE19" s="19">
        <f t="shared" si="23"/>
        <v>0.11212838341037044</v>
      </c>
      <c r="AF19" s="19">
        <f t="shared" si="24"/>
        <v>0.12735807399653562</v>
      </c>
      <c r="AG19" s="19">
        <f t="shared" si="25"/>
        <v>-0.31800714903267902</v>
      </c>
      <c r="AH19" s="19">
        <f t="shared" si="26"/>
        <v>0.38671156640724763</v>
      </c>
      <c r="AI19" s="19">
        <f t="shared" si="27"/>
        <v>-0.30712557671786322</v>
      </c>
      <c r="AJ19" s="19">
        <f t="shared" si="28"/>
        <v>0.1097676330774533</v>
      </c>
      <c r="AK19" s="19">
        <f t="shared" si="29"/>
        <v>0.12968237194795354</v>
      </c>
      <c r="AL19" s="19">
        <f t="shared" si="30"/>
        <v>-0.31940370735056167</v>
      </c>
      <c r="AM19" s="19">
        <f t="shared" si="31"/>
        <v>0.38664485365308282</v>
      </c>
      <c r="AN19" s="19">
        <f t="shared" si="32"/>
        <v>-0.30562117490763085</v>
      </c>
      <c r="AO19" s="19">
        <f t="shared" si="33"/>
        <v>0.10740242787014656</v>
      </c>
      <c r="AP19" s="19">
        <f t="shared" si="34"/>
        <v>0.13200140679346878</v>
      </c>
      <c r="AQ19" s="19">
        <f t="shared" si="35"/>
        <v>-0.3207873027999199</v>
      </c>
      <c r="AR19" s="19">
        <f t="shared" si="36"/>
        <v>0.38656244907603621</v>
      </c>
      <c r="AS19" s="19">
        <f t="shared" si="37"/>
        <v>-0.30410436958730325</v>
      </c>
      <c r="AT19" s="19">
        <f t="shared" si="38"/>
        <v>0.10503286377933395</v>
      </c>
      <c r="AU19" s="19">
        <f t="shared" si="39"/>
        <v>0.13431508441600287</v>
      </c>
      <c r="AV19" s="19">
        <f t="shared" si="40"/>
        <v>-0.31083191645537278</v>
      </c>
    </row>
    <row r="20" spans="1:51" ht="24.75" customHeight="1" x14ac:dyDescent="0.15">
      <c r="A20" s="4">
        <v>9</v>
      </c>
      <c r="B20" s="7">
        <f t="shared" si="41"/>
        <v>3.6</v>
      </c>
      <c r="C20" s="4">
        <f>YHX!C19</f>
        <v>-6.5714214761926071E-2</v>
      </c>
      <c r="D20" s="4">
        <f>YHX!D19</f>
        <v>0.19648156229580932</v>
      </c>
      <c r="E20" s="7">
        <f t="shared" si="42"/>
        <v>0.20717954132582334</v>
      </c>
      <c r="F20" s="4">
        <f t="shared" si="43"/>
        <v>-1.2480367320510324</v>
      </c>
      <c r="G20" s="7">
        <f t="shared" si="44"/>
        <v>1.8919632679489677</v>
      </c>
      <c r="H20" s="4">
        <f t="shared" si="0"/>
        <v>-6.5401204485170908E-2</v>
      </c>
      <c r="I20" s="4">
        <f t="shared" si="1"/>
        <v>1.1548723599334753E-3</v>
      </c>
      <c r="J20" s="4">
        <f t="shared" si="2"/>
        <v>6.3205532056063815E-2</v>
      </c>
      <c r="K20" s="4">
        <f t="shared" si="3"/>
        <v>-0.1213228224445172</v>
      </c>
      <c r="L20" s="4">
        <f t="shared" si="4"/>
        <v>0.16745647485025861</v>
      </c>
      <c r="M20" s="4">
        <f t="shared" si="5"/>
        <v>-0.19704964680860262</v>
      </c>
      <c r="N20" s="4">
        <f t="shared" si="6"/>
        <v>0.20717927856571669</v>
      </c>
      <c r="O20" s="4">
        <f t="shared" si="7"/>
        <v>-0.19684481773228446</v>
      </c>
      <c r="P20" s="4">
        <f t="shared" si="8"/>
        <v>0.16706704864944696</v>
      </c>
      <c r="Q20" s="4">
        <f t="shared" si="9"/>
        <v>-0.12078726461578952</v>
      </c>
      <c r="R20" s="4">
        <f t="shared" si="10"/>
        <v>6.2576742218873133E-2</v>
      </c>
      <c r="S20" s="4">
        <f t="shared" si="11"/>
        <v>1.8147856127899741E-3</v>
      </c>
      <c r="T20" s="10">
        <f t="shared" si="12"/>
        <v>-6.6027058351623369E-2</v>
      </c>
      <c r="U20" s="19">
        <f t="shared" si="13"/>
        <v>0.12371752135666757</v>
      </c>
      <c r="V20" s="19">
        <f t="shared" si="14"/>
        <v>-0.16918781046380607</v>
      </c>
      <c r="W20" s="19">
        <f t="shared" si="15"/>
        <v>0.19794660678801712</v>
      </c>
      <c r="X20" s="19">
        <f t="shared" si="16"/>
        <v>-0.20715326586502039</v>
      </c>
      <c r="Y20" s="19">
        <f t="shared" si="17"/>
        <v>0.19589840175088499</v>
      </c>
      <c r="Z20" s="19">
        <f t="shared" si="18"/>
        <v>-0.16529371144021471</v>
      </c>
      <c r="AA20" s="19">
        <f t="shared" si="19"/>
        <v>0.1183621672136273</v>
      </c>
      <c r="AB20" s="19">
        <f t="shared" si="20"/>
        <v>-5.9739423143861298E-2</v>
      </c>
      <c r="AC20" s="19">
        <f t="shared" si="21"/>
        <v>-4.7840707257164258E-3</v>
      </c>
      <c r="AD20" s="19">
        <f t="shared" si="22"/>
        <v>6.88350189480227E-2</v>
      </c>
      <c r="AE20" s="19">
        <f t="shared" si="23"/>
        <v>-0.12608680167957279</v>
      </c>
      <c r="AF20" s="19">
        <f t="shared" si="24"/>
        <v>0.17088438531418829</v>
      </c>
      <c r="AG20" s="19">
        <f t="shared" si="25"/>
        <v>-0.19880289731790612</v>
      </c>
      <c r="AH20" s="19">
        <f t="shared" si="26"/>
        <v>0.20708469214533634</v>
      </c>
      <c r="AI20" s="19">
        <f t="shared" si="27"/>
        <v>-0.19491173713733526</v>
      </c>
      <c r="AJ20" s="19">
        <f t="shared" si="28"/>
        <v>0.16348641353641233</v>
      </c>
      <c r="AK20" s="19">
        <f t="shared" si="29"/>
        <v>-0.11591275151541972</v>
      </c>
      <c r="AL20" s="19">
        <f t="shared" si="30"/>
        <v>5.6889830206246966E-2</v>
      </c>
      <c r="AM20" s="19">
        <f t="shared" si="31"/>
        <v>7.7523729194286907E-3</v>
      </c>
      <c r="AN20" s="19">
        <f t="shared" si="32"/>
        <v>-7.1628836931051348E-2</v>
      </c>
      <c r="AO20" s="19">
        <f t="shared" si="33"/>
        <v>0.1284301766288046</v>
      </c>
      <c r="AP20" s="19">
        <f t="shared" si="34"/>
        <v>-0.17254585082879506</v>
      </c>
      <c r="AQ20" s="19">
        <f t="shared" si="35"/>
        <v>0.19961834246767499</v>
      </c>
      <c r="AR20" s="19">
        <f t="shared" si="36"/>
        <v>-0.2069735714955924</v>
      </c>
      <c r="AS20" s="19">
        <f t="shared" si="37"/>
        <v>0.19388502660845419</v>
      </c>
      <c r="AT20" s="19">
        <f t="shared" si="38"/>
        <v>-0.16164552625943976</v>
      </c>
      <c r="AU20" s="19">
        <f t="shared" si="39"/>
        <v>0.11343952076994231</v>
      </c>
      <c r="AV20" s="19">
        <f t="shared" si="40"/>
        <v>-6.5401204485170908E-2</v>
      </c>
    </row>
    <row r="21" spans="1:51" ht="24.75" customHeight="1" x14ac:dyDescent="0.15">
      <c r="A21" s="4">
        <v>10</v>
      </c>
      <c r="B21" s="7">
        <f t="shared" si="41"/>
        <v>4</v>
      </c>
      <c r="C21" s="4">
        <f>YHX!C20</f>
        <v>0.99992390567585887</v>
      </c>
      <c r="D21" s="4">
        <f>YHX!D20</f>
        <v>9.555485244212316E-3</v>
      </c>
      <c r="E21" s="7">
        <f t="shared" si="42"/>
        <v>0.99996956175691487</v>
      </c>
      <c r="F21" s="4">
        <f t="shared" si="43"/>
        <v>9.5559215387604601E-3</v>
      </c>
      <c r="G21" s="7">
        <f t="shared" si="44"/>
        <v>9.5559215387604601E-3</v>
      </c>
      <c r="H21" s="4">
        <f t="shared" si="0"/>
        <v>0.99992390567585898</v>
      </c>
      <c r="I21" s="4">
        <f t="shared" si="1"/>
        <v>-0.99993785607134944</v>
      </c>
      <c r="J21" s="4">
        <f t="shared" si="2"/>
        <v>0.99994927007954992</v>
      </c>
      <c r="K21" s="4">
        <f t="shared" si="3"/>
        <v>-0.99995814767150826</v>
      </c>
      <c r="L21" s="4">
        <f t="shared" si="4"/>
        <v>0.9999644888247059</v>
      </c>
      <c r="M21" s="4">
        <f t="shared" si="5"/>
        <v>-0.99996829352305838</v>
      </c>
      <c r="N21" s="4">
        <f t="shared" si="6"/>
        <v>0.99996956175691487</v>
      </c>
      <c r="O21" s="4">
        <f t="shared" si="7"/>
        <v>-0.99996829352305838</v>
      </c>
      <c r="P21" s="4">
        <f t="shared" si="8"/>
        <v>0.9999644888247059</v>
      </c>
      <c r="Q21" s="4">
        <f t="shared" si="9"/>
        <v>-0.99995814767150826</v>
      </c>
      <c r="R21" s="4">
        <f t="shared" si="10"/>
        <v>0.99994927007954992</v>
      </c>
      <c r="S21" s="4">
        <f t="shared" si="11"/>
        <v>-0.99993785607134955</v>
      </c>
      <c r="T21" s="10">
        <f t="shared" si="12"/>
        <v>0.99992390567585898</v>
      </c>
      <c r="U21" s="19">
        <f t="shared" si="13"/>
        <v>-0.99990741892846424</v>
      </c>
      <c r="V21" s="19">
        <f t="shared" si="14"/>
        <v>0.99988839587098455</v>
      </c>
      <c r="W21" s="19">
        <f t="shared" si="15"/>
        <v>-0.99986683655167297</v>
      </c>
      <c r="X21" s="19">
        <f t="shared" si="16"/>
        <v>0.99984274102521542</v>
      </c>
      <c r="Y21" s="19">
        <f t="shared" si="17"/>
        <v>-0.99981610935273157</v>
      </c>
      <c r="Z21" s="19">
        <f t="shared" si="18"/>
        <v>0.99978694160177362</v>
      </c>
      <c r="AA21" s="19">
        <f t="shared" si="19"/>
        <v>-0.99975523784632703</v>
      </c>
      <c r="AB21" s="19">
        <f t="shared" si="20"/>
        <v>0.9997209981668097</v>
      </c>
      <c r="AC21" s="19">
        <f t="shared" si="21"/>
        <v>-0.99968422265007184</v>
      </c>
      <c r="AD21" s="19">
        <f t="shared" si="22"/>
        <v>0.99964491138939682</v>
      </c>
      <c r="AE21" s="19">
        <f t="shared" si="23"/>
        <v>-0.99960306448449909</v>
      </c>
      <c r="AF21" s="19">
        <f t="shared" si="24"/>
        <v>0.99955868204152509</v>
      </c>
      <c r="AG21" s="19">
        <f t="shared" si="25"/>
        <v>-0.9995117641730531</v>
      </c>
      <c r="AH21" s="19">
        <f t="shared" si="26"/>
        <v>0.99946231099809224</v>
      </c>
      <c r="AI21" s="19">
        <f t="shared" si="27"/>
        <v>-0.99941032264208296</v>
      </c>
      <c r="AJ21" s="19">
        <f t="shared" si="28"/>
        <v>0.99935579923689566</v>
      </c>
      <c r="AK21" s="19">
        <f t="shared" si="29"/>
        <v>-0.99929874092083182</v>
      </c>
      <c r="AL21" s="19">
        <f t="shared" si="30"/>
        <v>0.99923914783862211</v>
      </c>
      <c r="AM21" s="19">
        <f t="shared" si="31"/>
        <v>-0.99917702014142717</v>
      </c>
      <c r="AN21" s="19">
        <f t="shared" si="32"/>
        <v>0.99911235798683684</v>
      </c>
      <c r="AO21" s="19">
        <f t="shared" si="33"/>
        <v>-0.99904516153886935</v>
      </c>
      <c r="AP21" s="19">
        <f t="shared" si="34"/>
        <v>0.99897543096797148</v>
      </c>
      <c r="AQ21" s="19">
        <f t="shared" si="35"/>
        <v>-0.99890316645101818</v>
      </c>
      <c r="AR21" s="19">
        <f t="shared" si="36"/>
        <v>0.9988283681713116</v>
      </c>
      <c r="AS21" s="19">
        <f t="shared" si="37"/>
        <v>-0.99875103631858075</v>
      </c>
      <c r="AT21" s="19">
        <f t="shared" si="38"/>
        <v>0.99867117108898162</v>
      </c>
      <c r="AU21" s="19">
        <f t="shared" si="39"/>
        <v>-0.99858877268509572</v>
      </c>
      <c r="AV21" s="19">
        <f t="shared" si="40"/>
        <v>0.99992390567585898</v>
      </c>
    </row>
    <row r="22" spans="1:51" ht="24.75" customHeight="1" x14ac:dyDescent="0.15">
      <c r="A22" s="4">
        <v>11</v>
      </c>
      <c r="B22" s="7">
        <f t="shared" si="41"/>
        <v>4.4000000000000004</v>
      </c>
      <c r="C22" s="4">
        <f>YHX!C21</f>
        <v>-6.4681979399571737E-2</v>
      </c>
      <c r="D22" s="4">
        <f>YHX!D21</f>
        <v>-0.20642904909824064</v>
      </c>
      <c r="E22" s="7">
        <f t="shared" si="42"/>
        <v>0.21632547416023493</v>
      </c>
      <c r="F22" s="4">
        <f t="shared" si="43"/>
        <v>1.2671485751285507</v>
      </c>
      <c r="G22" s="7">
        <f t="shared" si="44"/>
        <v>-1.8728514248714494</v>
      </c>
      <c r="H22" s="4">
        <f t="shared" si="0"/>
        <v>-6.4353127538104682E-2</v>
      </c>
      <c r="I22" s="4">
        <f t="shared" si="1"/>
        <v>-2.2394150295736593E-3</v>
      </c>
      <c r="J22" s="4">
        <f t="shared" si="2"/>
        <v>6.8615166229587632E-2</v>
      </c>
      <c r="K22" s="4">
        <f t="shared" si="3"/>
        <v>-0.12834847932277646</v>
      </c>
      <c r="L22" s="4">
        <f t="shared" si="4"/>
        <v>0.17565674301574932</v>
      </c>
      <c r="M22" s="4">
        <f t="shared" si="5"/>
        <v>-0.20596017953065363</v>
      </c>
      <c r="N22" s="4">
        <f t="shared" si="6"/>
        <v>0.21632519980059353</v>
      </c>
      <c r="O22" s="4">
        <f t="shared" si="7"/>
        <v>-0.20574839584155735</v>
      </c>
      <c r="P22" s="4">
        <f t="shared" si="8"/>
        <v>0.17525367781111639</v>
      </c>
      <c r="Q22" s="4">
        <f t="shared" si="9"/>
        <v>-0.1277931521929089</v>
      </c>
      <c r="R22" s="4">
        <f t="shared" si="10"/>
        <v>6.7961336806530145E-2</v>
      </c>
      <c r="S22" s="4">
        <f t="shared" si="11"/>
        <v>-1.5503786708067652E-3</v>
      </c>
      <c r="T22" s="10">
        <f t="shared" si="12"/>
        <v>-6.5010667192293342E-2</v>
      </c>
      <c r="U22" s="19">
        <f t="shared" si="13"/>
        <v>0.12527821619693943</v>
      </c>
      <c r="V22" s="19">
        <f t="shared" si="14"/>
        <v>-0.17341793919826118</v>
      </c>
      <c r="W22" s="19">
        <f t="shared" si="15"/>
        <v>0.20476956721948394</v>
      </c>
      <c r="X22" s="19">
        <f t="shared" si="16"/>
        <v>-0.21629803877023165</v>
      </c>
      <c r="Y22" s="19">
        <f t="shared" si="17"/>
        <v>0.20688731547371303</v>
      </c>
      <c r="Z22" s="19">
        <f t="shared" si="18"/>
        <v>-0.17744842255179252</v>
      </c>
      <c r="AA22" s="19">
        <f t="shared" si="19"/>
        <v>0.13083125507742085</v>
      </c>
      <c r="AB22" s="19">
        <f t="shared" si="20"/>
        <v>-7.1548687779018322E-2</v>
      </c>
      <c r="AC22" s="19">
        <f t="shared" si="21"/>
        <v>5.339696538034901E-3</v>
      </c>
      <c r="AD22" s="19">
        <f t="shared" si="22"/>
        <v>6.1386215461316222E-2</v>
      </c>
      <c r="AE22" s="19">
        <f t="shared" si="23"/>
        <v>-0.12216950341382546</v>
      </c>
      <c r="AF22" s="19">
        <f t="shared" si="24"/>
        <v>0.1711259109613173</v>
      </c>
      <c r="AG22" s="19">
        <f t="shared" si="25"/>
        <v>-0.20351610823058502</v>
      </c>
      <c r="AH22" s="19">
        <f t="shared" si="26"/>
        <v>0.21620449281109028</v>
      </c>
      <c r="AI22" s="19">
        <f t="shared" si="27"/>
        <v>-0.20796273846123425</v>
      </c>
      <c r="AJ22" s="19">
        <f t="shared" si="28"/>
        <v>0.17958870586064105</v>
      </c>
      <c r="AK22" s="19">
        <f t="shared" si="29"/>
        <v>-0.13382920399844636</v>
      </c>
      <c r="AL22" s="19">
        <f t="shared" si="30"/>
        <v>7.5114079446790688E-2</v>
      </c>
      <c r="AM22" s="19">
        <f t="shared" si="31"/>
        <v>-9.1273755768403082E-3</v>
      </c>
      <c r="AN22" s="19">
        <f t="shared" si="32"/>
        <v>-5.7742923432182486E-2</v>
      </c>
      <c r="AO22" s="19">
        <f t="shared" si="33"/>
        <v>0.11902329508138443</v>
      </c>
      <c r="AP22" s="19">
        <f t="shared" si="34"/>
        <v>-0.16878136176081837</v>
      </c>
      <c r="AQ22" s="19">
        <f t="shared" si="35"/>
        <v>0.20220018726825625</v>
      </c>
      <c r="AR22" s="19">
        <f t="shared" si="36"/>
        <v>-0.21604459063374801</v>
      </c>
      <c r="AS22" s="19">
        <f t="shared" si="37"/>
        <v>0.20897433474158617</v>
      </c>
      <c r="AT22" s="19">
        <f t="shared" si="38"/>
        <v>-0.18167387085442702</v>
      </c>
      <c r="AU22" s="19">
        <f t="shared" si="39"/>
        <v>0.13678607884304336</v>
      </c>
      <c r="AV22" s="19">
        <f t="shared" si="40"/>
        <v>-6.4353127538104682E-2</v>
      </c>
    </row>
    <row r="23" spans="1:51" ht="24.75" customHeight="1" x14ac:dyDescent="0.15">
      <c r="A23" s="4">
        <v>12</v>
      </c>
      <c r="B23" s="7">
        <f t="shared" si="41"/>
        <v>4.8</v>
      </c>
      <c r="C23" s="4">
        <f>YHX!C22</f>
        <v>-0.30565707160858713</v>
      </c>
      <c r="D23" s="4">
        <f>YHX!D22</f>
        <v>0.21676171118839296</v>
      </c>
      <c r="E23" s="7">
        <f t="shared" si="42"/>
        <v>0.37471573874292663</v>
      </c>
      <c r="F23" s="4">
        <f t="shared" si="43"/>
        <v>-0.61685142487145195</v>
      </c>
      <c r="G23" s="7">
        <f t="shared" si="44"/>
        <v>2.5231485751285483</v>
      </c>
      <c r="H23" s="4">
        <f t="shared" si="0"/>
        <v>-0.30531145778063401</v>
      </c>
      <c r="I23" s="4">
        <f t="shared" si="1"/>
        <v>0.37470385776190146</v>
      </c>
      <c r="J23" s="4">
        <f t="shared" si="2"/>
        <v>-0.3018128711289198</v>
      </c>
      <c r="K23" s="4">
        <f t="shared" si="3"/>
        <v>0.1143168262921344</v>
      </c>
      <c r="L23" s="4">
        <f t="shared" si="4"/>
        <v>0.11658785940837393</v>
      </c>
      <c r="M23" s="4">
        <f t="shared" si="5"/>
        <v>-0.30322154247279443</v>
      </c>
      <c r="N23" s="4">
        <f t="shared" si="6"/>
        <v>0.37471526350127465</v>
      </c>
      <c r="O23" s="4">
        <f t="shared" si="7"/>
        <v>-0.30392126690265103</v>
      </c>
      <c r="P23" s="4">
        <f t="shared" si="8"/>
        <v>0.11772160734317043</v>
      </c>
      <c r="Q23" s="4">
        <f t="shared" si="9"/>
        <v>0.11317956415297739</v>
      </c>
      <c r="R23" s="4">
        <f t="shared" si="10"/>
        <v>-0.30110393850751949</v>
      </c>
      <c r="S23" s="4">
        <f t="shared" si="11"/>
        <v>0.37469245213825281</v>
      </c>
      <c r="T23" s="10">
        <f t="shared" si="12"/>
        <v>-0.3060019101236518</v>
      </c>
      <c r="U23" s="19">
        <f t="shared" si="13"/>
        <v>0.12111563865251447</v>
      </c>
      <c r="V23" s="19">
        <f t="shared" si="14"/>
        <v>0.10976093391228724</v>
      </c>
      <c r="W23" s="19">
        <f t="shared" si="15"/>
        <v>-0.29895883925368749</v>
      </c>
      <c r="X23" s="19">
        <f t="shared" si="16"/>
        <v>0.37463542575585407</v>
      </c>
      <c r="Y23" s="19">
        <f t="shared" si="17"/>
        <v>-0.30805461079810442</v>
      </c>
      <c r="Z23" s="19">
        <f t="shared" si="18"/>
        <v>0.12449861029438571</v>
      </c>
      <c r="AA23" s="19">
        <f t="shared" si="19"/>
        <v>0.10633228085833442</v>
      </c>
      <c r="AB23" s="19">
        <f t="shared" si="20"/>
        <v>-0.29678644059091797</v>
      </c>
      <c r="AC23" s="19">
        <f t="shared" si="21"/>
        <v>0.37454418956143931</v>
      </c>
      <c r="AD23" s="19">
        <f t="shared" si="22"/>
        <v>-0.31007918148376923</v>
      </c>
      <c r="AE23" s="19">
        <f t="shared" si="23"/>
        <v>0.12787021335293133</v>
      </c>
      <c r="AF23" s="19">
        <f t="shared" si="24"/>
        <v>0.10289391807836203</v>
      </c>
      <c r="AG23" s="19">
        <f t="shared" si="25"/>
        <v>-0.29458694089166138</v>
      </c>
      <c r="AH23" s="19">
        <f t="shared" si="26"/>
        <v>0.37441875188623613</v>
      </c>
      <c r="AI23" s="19">
        <f t="shared" si="27"/>
        <v>-0.31207543730709508</v>
      </c>
      <c r="AJ23" s="19">
        <f t="shared" si="28"/>
        <v>0.13123013995042004</v>
      </c>
      <c r="AK23" s="19">
        <f t="shared" si="29"/>
        <v>9.9446159546276669E-2</v>
      </c>
      <c r="AL23" s="19">
        <f t="shared" si="30"/>
        <v>-0.29236054100311087</v>
      </c>
      <c r="AM23" s="19">
        <f t="shared" si="31"/>
        <v>0.37425912418457885</v>
      </c>
      <c r="AN23" s="19">
        <f t="shared" si="32"/>
        <v>-0.31404319598009228</v>
      </c>
      <c r="AO23" s="19">
        <f t="shared" si="33"/>
        <v>0.13457808327534088</v>
      </c>
      <c r="AP23" s="19">
        <f t="shared" si="34"/>
        <v>9.5989320093942149E-2</v>
      </c>
      <c r="AQ23" s="19">
        <f t="shared" si="35"/>
        <v>-0.29010744422883888</v>
      </c>
      <c r="AR23" s="19">
        <f t="shared" si="36"/>
        <v>0.3740653210328615</v>
      </c>
      <c r="AS23" s="19">
        <f t="shared" si="37"/>
        <v>-0.31598227781699556</v>
      </c>
      <c r="AT23" s="19">
        <f t="shared" si="38"/>
        <v>0.1379137376104497</v>
      </c>
      <c r="AU23" s="19">
        <f t="shared" si="39"/>
        <v>9.2523715382451133E-2</v>
      </c>
      <c r="AV23" s="19">
        <f t="shared" si="40"/>
        <v>-0.30531145778063401</v>
      </c>
    </row>
    <row r="24" spans="1:51" ht="24.75" customHeight="1" x14ac:dyDescent="0.15">
      <c r="A24" s="4">
        <v>13</v>
      </c>
      <c r="B24" s="7">
        <f t="shared" si="41"/>
        <v>5.2</v>
      </c>
      <c r="C24" s="4">
        <f>YHX!C23</f>
        <v>0.98623504091020453</v>
      </c>
      <c r="D24" s="4">
        <f>YHX!D23</f>
        <v>0.73543210116629765</v>
      </c>
      <c r="E24" s="7">
        <f t="shared" si="42"/>
        <v>1.2302519788015089</v>
      </c>
      <c r="F24" s="4">
        <f t="shared" si="43"/>
        <v>0.6407412287183506</v>
      </c>
      <c r="G24" s="7">
        <f t="shared" si="44"/>
        <v>0.6407412287183506</v>
      </c>
      <c r="H24" s="4">
        <f t="shared" si="0"/>
        <v>0.98623504091020464</v>
      </c>
      <c r="I24" s="4">
        <f t="shared" si="1"/>
        <v>1.2735646516840077E-2</v>
      </c>
      <c r="J24" s="4">
        <f t="shared" si="2"/>
        <v>-1.0012493243454446</v>
      </c>
      <c r="K24" s="4">
        <f t="shared" si="3"/>
        <v>1.1676552449221016</v>
      </c>
      <c r="L24" s="4">
        <f t="shared" si="4"/>
        <v>-0.375320508895639</v>
      </c>
      <c r="M24" s="4">
        <f t="shared" si="5"/>
        <v>-0.72518312604175827</v>
      </c>
      <c r="N24" s="4">
        <f t="shared" si="6"/>
        <v>1.2302519788015089</v>
      </c>
      <c r="O24" s="4">
        <f t="shared" si="7"/>
        <v>-0.72518312604173896</v>
      </c>
      <c r="P24" s="4">
        <f t="shared" si="8"/>
        <v>-0.37532050889565755</v>
      </c>
      <c r="Q24" s="4">
        <f t="shared" si="9"/>
        <v>1.1676552449221076</v>
      </c>
      <c r="R24" s="4">
        <f t="shared" si="10"/>
        <v>-1.0012493243454332</v>
      </c>
      <c r="S24" s="4">
        <f t="shared" si="11"/>
        <v>1.2735646516821729E-2</v>
      </c>
      <c r="T24" s="10">
        <f t="shared" si="12"/>
        <v>0.98623504091021585</v>
      </c>
      <c r="U24" s="19">
        <f t="shared" si="13"/>
        <v>-1.1754259283498476</v>
      </c>
      <c r="V24" s="19">
        <f t="shared" si="14"/>
        <v>0.39949579121030621</v>
      </c>
      <c r="W24" s="19">
        <f t="shared" si="15"/>
        <v>0.704453133016261</v>
      </c>
      <c r="X24" s="19">
        <f t="shared" si="16"/>
        <v>-1.2299882983604347</v>
      </c>
      <c r="Y24" s="19">
        <f t="shared" si="17"/>
        <v>0.74560226143834518</v>
      </c>
      <c r="Z24" s="19">
        <f t="shared" si="18"/>
        <v>0.35098434136555895</v>
      </c>
      <c r="AA24" s="19">
        <f t="shared" si="19"/>
        <v>-1.1593840333825522</v>
      </c>
      <c r="AB24" s="19">
        <f t="shared" si="20"/>
        <v>1.0158344113753359</v>
      </c>
      <c r="AC24" s="19">
        <f t="shared" si="21"/>
        <v>-3.8201480277178866E-2</v>
      </c>
      <c r="AD24" s="19">
        <f t="shared" si="22"/>
        <v>-0.97079799710545878</v>
      </c>
      <c r="AE24" s="19">
        <f t="shared" si="23"/>
        <v>1.1826927526778612</v>
      </c>
      <c r="AF24" s="19">
        <f t="shared" si="24"/>
        <v>-0.42349982531199509</v>
      </c>
      <c r="AG24" s="19">
        <f t="shared" si="25"/>
        <v>-0.68342116849869772</v>
      </c>
      <c r="AH24" s="19">
        <f t="shared" si="26"/>
        <v>1.2291973700666983</v>
      </c>
      <c r="AI24" s="19">
        <f t="shared" si="27"/>
        <v>-0.76570178632172226</v>
      </c>
      <c r="AJ24" s="19">
        <f t="shared" si="28"/>
        <v>-0.32649772058272625</v>
      </c>
      <c r="AK24" s="19">
        <f t="shared" si="29"/>
        <v>1.1506158392758936</v>
      </c>
      <c r="AL24" s="19">
        <f t="shared" si="30"/>
        <v>-1.0299840499438462</v>
      </c>
      <c r="AM24" s="19">
        <f t="shared" si="31"/>
        <v>6.365093855779122E-2</v>
      </c>
      <c r="AN24" s="19">
        <f t="shared" si="32"/>
        <v>0.95494481018777022</v>
      </c>
      <c r="AO24" s="19">
        <f t="shared" si="33"/>
        <v>-1.1894526029029278</v>
      </c>
      <c r="AP24" s="19">
        <f t="shared" si="34"/>
        <v>0.44732232161062846</v>
      </c>
      <c r="AQ24" s="19">
        <f t="shared" si="35"/>
        <v>0.66209624806926348</v>
      </c>
      <c r="AR24" s="19">
        <f t="shared" si="36"/>
        <v>-1.2278795329603092</v>
      </c>
      <c r="AS24" s="19">
        <f t="shared" si="37"/>
        <v>0.78547308481211497</v>
      </c>
      <c r="AT24" s="19">
        <f t="shared" si="38"/>
        <v>0.30187114300332485</v>
      </c>
      <c r="AU24" s="19">
        <f t="shared" si="39"/>
        <v>-1.14135442118386</v>
      </c>
      <c r="AV24" s="19">
        <f t="shared" si="40"/>
        <v>0.98623504091020464</v>
      </c>
    </row>
    <row r="25" spans="1:51" ht="24.75" customHeight="1" x14ac:dyDescent="0.15">
      <c r="A25" s="4">
        <v>14</v>
      </c>
      <c r="B25" s="7">
        <f t="shared" si="41"/>
        <v>5.6</v>
      </c>
      <c r="C25" s="4">
        <f>YHX!C24</f>
        <v>4.9136471692104063E-2</v>
      </c>
      <c r="D25" s="4">
        <f>YHX!D24</f>
        <v>-0.14461438031724042</v>
      </c>
      <c r="E25" s="7">
        <f t="shared" si="42"/>
        <v>0.15273412141655968</v>
      </c>
      <c r="F25" s="4">
        <f t="shared" si="43"/>
        <v>-1.243258771281637</v>
      </c>
      <c r="G25" s="7">
        <f t="shared" si="44"/>
        <v>-1.243258771281637</v>
      </c>
      <c r="H25" s="4">
        <f t="shared" si="0"/>
        <v>4.9136471692104063E-2</v>
      </c>
      <c r="I25" s="4">
        <f t="shared" si="1"/>
        <v>-0.15272462979734569</v>
      </c>
      <c r="J25" s="4">
        <f t="shared" si="2"/>
        <v>4.5900036391293288E-2</v>
      </c>
      <c r="K25" s="4">
        <f t="shared" si="3"/>
        <v>0.12416224804321943</v>
      </c>
      <c r="L25" s="4">
        <f t="shared" si="4"/>
        <v>-0.12316292781535439</v>
      </c>
      <c r="M25" s="4">
        <f t="shared" si="5"/>
        <v>-4.752120723381989E-2</v>
      </c>
      <c r="N25" s="4">
        <f t="shared" si="6"/>
        <v>0.15273412141655968</v>
      </c>
      <c r="O25" s="4">
        <f t="shared" si="7"/>
        <v>-4.7521207233815532E-2</v>
      </c>
      <c r="P25" s="4">
        <f t="shared" si="8"/>
        <v>-0.12316292781535711</v>
      </c>
      <c r="Q25" s="4">
        <f t="shared" si="9"/>
        <v>0.12416224804321661</v>
      </c>
      <c r="R25" s="4">
        <f t="shared" si="10"/>
        <v>4.590003639129818E-2</v>
      </c>
      <c r="S25" s="4">
        <f t="shared" si="11"/>
        <v>-0.15272462979734572</v>
      </c>
      <c r="T25" s="10">
        <f t="shared" si="12"/>
        <v>4.913647169210001E-2</v>
      </c>
      <c r="U25" s="19">
        <f t="shared" si="13"/>
        <v>0.12214829973616108</v>
      </c>
      <c r="V25" s="19">
        <f t="shared" si="14"/>
        <v>-0.12514613621479406</v>
      </c>
      <c r="W25" s="19">
        <f t="shared" si="15"/>
        <v>-4.4273160658955465E-2</v>
      </c>
      <c r="X25" s="19">
        <f t="shared" si="16"/>
        <v>0.1526961561194119</v>
      </c>
      <c r="Y25" s="19">
        <f t="shared" si="17"/>
        <v>-5.0745629005829622E-2</v>
      </c>
      <c r="Z25" s="19">
        <f t="shared" si="18"/>
        <v>-0.12111848991318866</v>
      </c>
      <c r="AA25" s="19">
        <f t="shared" si="19"/>
        <v>0.12611447004317528</v>
      </c>
      <c r="AB25" s="19">
        <f t="shared" si="20"/>
        <v>4.264078224026506E-2</v>
      </c>
      <c r="AC25" s="19">
        <f t="shared" si="21"/>
        <v>-0.15264870392173568</v>
      </c>
      <c r="AD25" s="19">
        <f t="shared" si="22"/>
        <v>5.2348479173745965E-2</v>
      </c>
      <c r="AE25" s="19">
        <f t="shared" si="23"/>
        <v>0.12007362634092417</v>
      </c>
      <c r="AF25" s="19">
        <f t="shared" si="24"/>
        <v>-0.12706712917469398</v>
      </c>
      <c r="AG25" s="19">
        <f t="shared" si="25"/>
        <v>-4.1003104022624484E-2</v>
      </c>
      <c r="AH25" s="19">
        <f t="shared" si="26"/>
        <v>0.15258227910212405</v>
      </c>
      <c r="AI25" s="19">
        <f t="shared" si="27"/>
        <v>-5.394482297850018E-2</v>
      </c>
      <c r="AJ25" s="19">
        <f t="shared" si="28"/>
        <v>-0.1190138388848752</v>
      </c>
      <c r="AK25" s="19">
        <f t="shared" si="29"/>
        <v>0.12800399520387715</v>
      </c>
      <c r="AL25" s="19">
        <f t="shared" si="30"/>
        <v>3.9360329552146564E-2</v>
      </c>
      <c r="AM25" s="19">
        <f t="shared" si="31"/>
        <v>-0.15249688991648089</v>
      </c>
      <c r="AN25" s="19">
        <f t="shared" si="32"/>
        <v>5.5534462011410574E-2</v>
      </c>
      <c r="AO25" s="19">
        <f t="shared" si="33"/>
        <v>0.11793925926543257</v>
      </c>
      <c r="AP25" s="19">
        <f t="shared" si="34"/>
        <v>-0.12892495168817183</v>
      </c>
      <c r="AQ25" s="19">
        <f t="shared" si="35"/>
        <v>-3.7712663008346178E-2</v>
      </c>
      <c r="AR25" s="19">
        <f t="shared" si="36"/>
        <v>0.15239254697777987</v>
      </c>
      <c r="AS25" s="19">
        <f t="shared" si="37"/>
        <v>-5.7117198697135912E-2</v>
      </c>
      <c r="AT25" s="19">
        <f t="shared" si="38"/>
        <v>-0.11685002104149828</v>
      </c>
      <c r="AU25" s="19">
        <f t="shared" si="39"/>
        <v>0.12982988416241339</v>
      </c>
      <c r="AV25" s="19">
        <f t="shared" si="40"/>
        <v>4.9136471692104063E-2</v>
      </c>
    </row>
    <row r="26" spans="1:51" ht="24.75" customHeight="1" x14ac:dyDescent="0.15">
      <c r="A26" s="4">
        <v>15</v>
      </c>
      <c r="B26" s="7">
        <f t="shared" si="41"/>
        <v>6</v>
      </c>
      <c r="C26" s="4">
        <f>YHX!C25</f>
        <v>-0.9808337159529692</v>
      </c>
      <c r="D26" s="4">
        <f>YHX!D25</f>
        <v>-1.4060117992978904E-2</v>
      </c>
      <c r="E26" s="7">
        <f t="shared" si="42"/>
        <v>0.98093448571659791</v>
      </c>
      <c r="F26" s="4">
        <f t="shared" si="43"/>
        <v>1.4333882308136118E-2</v>
      </c>
      <c r="G26" s="7">
        <f t="shared" si="44"/>
        <v>-3.1256661176918641</v>
      </c>
      <c r="H26" s="4">
        <f t="shared" si="0"/>
        <v>-0.98081007910065132</v>
      </c>
      <c r="I26" s="4">
        <f t="shared" si="1"/>
        <v>-1.3279049448161677E-2</v>
      </c>
      <c r="J26" s="4">
        <f t="shared" si="2"/>
        <v>0.98087352581761844</v>
      </c>
      <c r="K26" s="4">
        <f t="shared" si="3"/>
        <v>8.5924786799713854E-3</v>
      </c>
      <c r="L26" s="4">
        <f t="shared" si="4"/>
        <v>-0.98091458030461187</v>
      </c>
      <c r="M26" s="4">
        <f t="shared" si="5"/>
        <v>-3.9057117552420292E-3</v>
      </c>
      <c r="N26" s="4">
        <f t="shared" si="6"/>
        <v>0.9809332416244041</v>
      </c>
      <c r="O26" s="4">
        <f t="shared" si="7"/>
        <v>-7.8114433245987246E-4</v>
      </c>
      <c r="P26" s="4">
        <f t="shared" si="8"/>
        <v>-0.98092950935097867</v>
      </c>
      <c r="Q26" s="4">
        <f t="shared" si="9"/>
        <v>5.4679825875192439E-3</v>
      </c>
      <c r="R26" s="4">
        <f t="shared" si="10"/>
        <v>0.98090338356953877</v>
      </c>
      <c r="S26" s="4">
        <f t="shared" si="11"/>
        <v>-1.0154696014738562E-2</v>
      </c>
      <c r="T26" s="10">
        <f t="shared" si="12"/>
        <v>-0.98085486487650653</v>
      </c>
      <c r="U26" s="19">
        <f t="shared" si="13"/>
        <v>1.484117762177347E-2</v>
      </c>
      <c r="V26" s="19">
        <f t="shared" si="14"/>
        <v>0.98078395437950883</v>
      </c>
      <c r="W26" s="19">
        <f t="shared" si="15"/>
        <v>-1.9527320421543922E-2</v>
      </c>
      <c r="X26" s="19">
        <f t="shared" si="16"/>
        <v>-0.98069065369735153</v>
      </c>
      <c r="Y26" s="19">
        <f t="shared" si="17"/>
        <v>2.421301743476021E-2</v>
      </c>
      <c r="Z26" s="19">
        <f t="shared" si="18"/>
        <v>0.98057496495998386</v>
      </c>
      <c r="AA26" s="19">
        <f t="shared" si="19"/>
        <v>-2.8898161692239747E-2</v>
      </c>
      <c r="AB26" s="19">
        <f t="shared" si="20"/>
        <v>-0.98043689080844809</v>
      </c>
      <c r="AC26" s="19">
        <f t="shared" si="21"/>
        <v>3.3582646237467491E-2</v>
      </c>
      <c r="AD26" s="19">
        <f t="shared" si="22"/>
        <v>0.98027643439482048</v>
      </c>
      <c r="AE26" s="19">
        <f t="shared" si="23"/>
        <v>-3.8266364128974988E-2</v>
      </c>
      <c r="AF26" s="19">
        <f t="shared" si="24"/>
        <v>-0.98009359938213858</v>
      </c>
      <c r="AG26" s="19">
        <f t="shared" si="25"/>
        <v>4.2949208442795567E-2</v>
      </c>
      <c r="AH26" s="19">
        <f t="shared" si="26"/>
        <v>0.97988838994431937</v>
      </c>
      <c r="AI26" s="19">
        <f t="shared" si="27"/>
        <v>-4.763107227490538E-2</v>
      </c>
      <c r="AJ26" s="19">
        <f t="shared" si="28"/>
        <v>-0.97966081076606026</v>
      </c>
      <c r="AK26" s="19">
        <f t="shared" si="29"/>
        <v>5.2311848743649927E-2</v>
      </c>
      <c r="AL26" s="19">
        <f t="shared" si="30"/>
        <v>0.97941086704273772</v>
      </c>
      <c r="AM26" s="19">
        <f t="shared" si="31"/>
        <v>-5.6991430992281517E-2</v>
      </c>
      <c r="AN26" s="19">
        <f t="shared" si="32"/>
        <v>-0.97913856448028247</v>
      </c>
      <c r="AO26" s="19">
        <f t="shared" si="33"/>
        <v>6.1669712191134179E-2</v>
      </c>
      <c r="AP26" s="19">
        <f t="shared" si="34"/>
        <v>0.97884390929504939</v>
      </c>
      <c r="AQ26" s="19">
        <f t="shared" si="35"/>
        <v>-6.6346585540410466E-2</v>
      </c>
      <c r="AR26" s="19">
        <f t="shared" si="36"/>
        <v>-0.97852690821368904</v>
      </c>
      <c r="AS26" s="19">
        <f t="shared" si="37"/>
        <v>7.10219442723969E-2</v>
      </c>
      <c r="AT26" s="19">
        <f t="shared" si="38"/>
        <v>0.97818756847297306</v>
      </c>
      <c r="AU26" s="19">
        <f t="shared" si="39"/>
        <v>-7.5695681654012525E-2</v>
      </c>
      <c r="AV26" s="19">
        <f t="shared" si="40"/>
        <v>-0.98081007910065132</v>
      </c>
    </row>
    <row r="27" spans="1:51" ht="24.75" customHeight="1" x14ac:dyDescent="0.15">
      <c r="A27" s="4">
        <v>16</v>
      </c>
      <c r="B27" s="7">
        <f t="shared" si="41"/>
        <v>6.4</v>
      </c>
      <c r="C27" s="4">
        <f>YHX!C26</f>
        <v>0.77255658934942817</v>
      </c>
      <c r="D27" s="4">
        <f>YHX!D26</f>
        <v>2.5075001336726999</v>
      </c>
      <c r="E27" s="7">
        <f t="shared" si="42"/>
        <v>2.6238141329209714</v>
      </c>
      <c r="F27" s="4">
        <f t="shared" si="43"/>
        <v>1.2719265358979281</v>
      </c>
      <c r="G27" s="7">
        <f t="shared" si="44"/>
        <v>1.2719265358979281</v>
      </c>
      <c r="H27" s="4">
        <f t="shared" si="0"/>
        <v>0.77255658934942828</v>
      </c>
      <c r="I27" s="4">
        <f t="shared" si="1"/>
        <v>2.6236011622399031</v>
      </c>
      <c r="J27" s="4">
        <f t="shared" si="2"/>
        <v>0.83619612124603071</v>
      </c>
      <c r="K27" s="4">
        <f t="shared" si="3"/>
        <v>-2.1108582972018821</v>
      </c>
      <c r="L27" s="4">
        <f t="shared" si="4"/>
        <v>-2.1305426309903881</v>
      </c>
      <c r="M27" s="4">
        <f t="shared" si="5"/>
        <v>0.80444165050443828</v>
      </c>
      <c r="N27" s="4">
        <f t="shared" si="6"/>
        <v>2.6238141329209714</v>
      </c>
      <c r="O27" s="4">
        <f t="shared" si="7"/>
        <v>0.80444165050444105</v>
      </c>
      <c r="P27" s="4">
        <f t="shared" si="8"/>
        <v>-2.1305426309903863</v>
      </c>
      <c r="Q27" s="4">
        <f t="shared" si="9"/>
        <v>-2.1108582972018839</v>
      </c>
      <c r="R27" s="4">
        <f t="shared" si="10"/>
        <v>0.83619612124603226</v>
      </c>
      <c r="S27" s="4">
        <f t="shared" si="11"/>
        <v>2.6236011622399031</v>
      </c>
      <c r="T27" s="10">
        <f t="shared" si="12"/>
        <v>0.77255658934942828</v>
      </c>
      <c r="U27" s="19">
        <f t="shared" si="13"/>
        <v>-2.1498810994910293</v>
      </c>
      <c r="V27" s="19">
        <f t="shared" si="14"/>
        <v>-2.0908312936155986</v>
      </c>
      <c r="W27" s="19">
        <f t="shared" si="15"/>
        <v>0.86781484665776587</v>
      </c>
      <c r="X27" s="19">
        <f t="shared" si="16"/>
        <v>2.6229622847696592</v>
      </c>
      <c r="Y27" s="19">
        <f t="shared" si="17"/>
        <v>0.74054611389703084</v>
      </c>
      <c r="Z27" s="19">
        <f t="shared" si="18"/>
        <v>-2.1688705633604255</v>
      </c>
      <c r="AA27" s="19">
        <f t="shared" si="19"/>
        <v>-2.0704648713494405</v>
      </c>
      <c r="AB27" s="19">
        <f t="shared" si="20"/>
        <v>0.89929269385972688</v>
      </c>
      <c r="AC27" s="19">
        <f t="shared" si="21"/>
        <v>2.6218976042235078</v>
      </c>
      <c r="AD27" s="19">
        <f t="shared" si="22"/>
        <v>0.70841542062258323</v>
      </c>
      <c r="AE27" s="19">
        <f t="shared" si="23"/>
        <v>-2.1875079399114163</v>
      </c>
      <c r="AF27" s="19">
        <f t="shared" si="24"/>
        <v>-2.0497623366214679</v>
      </c>
      <c r="AG27" s="19">
        <f t="shared" si="25"/>
        <v>0.93062455284164769</v>
      </c>
      <c r="AH27" s="19">
        <f t="shared" si="26"/>
        <v>2.620407293438189</v>
      </c>
      <c r="AI27" s="19">
        <f t="shared" si="27"/>
        <v>0.67616972551723875</v>
      </c>
      <c r="AJ27" s="19">
        <f t="shared" si="28"/>
        <v>-2.2057902036135508</v>
      </c>
      <c r="AK27" s="19">
        <f t="shared" si="29"/>
        <v>-2.0287270502131221</v>
      </c>
      <c r="AL27" s="19">
        <f t="shared" si="30"/>
        <v>0.96180533729252549</v>
      </c>
      <c r="AM27" s="19">
        <f t="shared" si="31"/>
        <v>2.6184915943458575</v>
      </c>
      <c r="AN27" s="19">
        <f t="shared" si="32"/>
        <v>0.64381426324115287</v>
      </c>
      <c r="AO27" s="19">
        <f t="shared" si="33"/>
        <v>-2.2237143865842324</v>
      </c>
      <c r="AP27" s="19">
        <f t="shared" si="34"/>
        <v>-2.0073624269236578</v>
      </c>
      <c r="AQ27" s="19">
        <f t="shared" si="35"/>
        <v>0.99282998542630052</v>
      </c>
      <c r="AR27" s="19">
        <f t="shared" si="36"/>
        <v>2.6161508179348072</v>
      </c>
      <c r="AS27" s="19">
        <f t="shared" si="37"/>
        <v>0.61135428627372235</v>
      </c>
      <c r="AT27" s="19">
        <f t="shared" si="38"/>
        <v>-2.2412775790705113</v>
      </c>
      <c r="AU27" s="19">
        <f t="shared" si="39"/>
        <v>-1.9856719350157968</v>
      </c>
      <c r="AV27" s="19">
        <f t="shared" si="40"/>
        <v>0.77255658934942828</v>
      </c>
    </row>
    <row r="28" spans="1:51" ht="24.75" customHeight="1" x14ac:dyDescent="0.15">
      <c r="A28" s="4">
        <v>17</v>
      </c>
      <c r="B28" s="7">
        <f t="shared" si="41"/>
        <v>6.8</v>
      </c>
      <c r="C28" s="4">
        <f>YHX!C27</f>
        <v>0.10856747508161445</v>
      </c>
      <c r="D28" s="4">
        <f>YHX!D27</f>
        <v>-7.6215417507930039E-2</v>
      </c>
      <c r="E28" s="7">
        <f t="shared" si="42"/>
        <v>0.13264873354655543</v>
      </c>
      <c r="F28" s="4">
        <f t="shared" si="43"/>
        <v>-0.6120734641020652</v>
      </c>
      <c r="G28" s="7">
        <f t="shared" si="44"/>
        <v>-0.6120734641020652</v>
      </c>
      <c r="H28" s="4">
        <f t="shared" si="0"/>
        <v>0.10856747508161445</v>
      </c>
      <c r="I28" s="4">
        <f t="shared" si="1"/>
        <v>1.7956847451588386E-3</v>
      </c>
      <c r="J28" s="4">
        <f t="shared" si="2"/>
        <v>-0.10646439540387147</v>
      </c>
      <c r="K28" s="4">
        <f t="shared" si="3"/>
        <v>-0.12648522559063655</v>
      </c>
      <c r="L28" s="4">
        <f t="shared" si="4"/>
        <v>-4.1673248573766447E-2</v>
      </c>
      <c r="M28" s="4">
        <f t="shared" si="5"/>
        <v>7.7678127118977466E-2</v>
      </c>
      <c r="N28" s="4">
        <f t="shared" si="6"/>
        <v>0.13264873354655543</v>
      </c>
      <c r="O28" s="4">
        <f t="shared" si="7"/>
        <v>7.7678127118977966E-2</v>
      </c>
      <c r="P28" s="4">
        <f t="shared" si="8"/>
        <v>-4.1673248573765864E-2</v>
      </c>
      <c r="Q28" s="4">
        <f t="shared" si="9"/>
        <v>-0.12648522559063641</v>
      </c>
      <c r="R28" s="4">
        <f t="shared" si="10"/>
        <v>-0.10646439540387183</v>
      </c>
      <c r="S28" s="4">
        <f t="shared" si="11"/>
        <v>1.7956847451579853E-3</v>
      </c>
      <c r="T28" s="10">
        <f t="shared" si="12"/>
        <v>0.10856747508161445</v>
      </c>
      <c r="U28" s="19">
        <f t="shared" si="13"/>
        <v>0.12535695222165136</v>
      </c>
      <c r="V28" s="19">
        <f t="shared" si="14"/>
        <v>3.8248751648564276E-2</v>
      </c>
      <c r="W28" s="19">
        <f t="shared" si="15"/>
        <v>-8.056057440087537E-2</v>
      </c>
      <c r="X28" s="19">
        <f t="shared" si="16"/>
        <v>-0.13260011666770882</v>
      </c>
      <c r="Y28" s="19">
        <f t="shared" si="17"/>
        <v>-7.4738740460513764E-2</v>
      </c>
      <c r="Z28" s="19">
        <f t="shared" si="18"/>
        <v>4.5067198305294251E-2</v>
      </c>
      <c r="AA28" s="19">
        <f t="shared" si="19"/>
        <v>0.12752078315715609</v>
      </c>
      <c r="AB28" s="19">
        <f t="shared" si="20"/>
        <v>0.10428327552967311</v>
      </c>
      <c r="AC28" s="19">
        <f t="shared" si="21"/>
        <v>-5.3857379682882168E-3</v>
      </c>
      <c r="AD28" s="19">
        <f t="shared" si="22"/>
        <v>-0.11059097297004554</v>
      </c>
      <c r="AE28" s="19">
        <f t="shared" si="23"/>
        <v>-0.12413679009359817</v>
      </c>
      <c r="AF28" s="19">
        <f t="shared" si="24"/>
        <v>-3.4796217743660658E-2</v>
      </c>
      <c r="AG28" s="19">
        <f t="shared" si="25"/>
        <v>8.3383969423762638E-2</v>
      </c>
      <c r="AH28" s="19">
        <f t="shared" si="26"/>
        <v>0.13245430166816086</v>
      </c>
      <c r="AI28" s="19">
        <f t="shared" si="27"/>
        <v>7.17445690454558E-2</v>
      </c>
      <c r="AJ28" s="19">
        <f t="shared" si="28"/>
        <v>-4.8428113020785285E-2</v>
      </c>
      <c r="AK28" s="19">
        <f t="shared" si="29"/>
        <v>-0.12846286584005714</v>
      </c>
      <c r="AL28" s="19">
        <f t="shared" si="30"/>
        <v>-0.10202571425665387</v>
      </c>
      <c r="AM28" s="19">
        <f t="shared" si="31"/>
        <v>8.9718433546988226E-3</v>
      </c>
      <c r="AN28" s="19">
        <f t="shared" si="32"/>
        <v>0.11253340581110435</v>
      </c>
      <c r="AO28" s="19">
        <f t="shared" si="33"/>
        <v>0.12282563360588569</v>
      </c>
      <c r="AP28" s="19">
        <f t="shared" si="34"/>
        <v>3.1318177624607639E-2</v>
      </c>
      <c r="AQ28" s="19">
        <f t="shared" si="35"/>
        <v>-8.614624259149109E-2</v>
      </c>
      <c r="AR28" s="19">
        <f t="shared" si="36"/>
        <v>-0.13221139543276386</v>
      </c>
      <c r="AS28" s="19">
        <f t="shared" si="37"/>
        <v>-6.8697807651916548E-2</v>
      </c>
      <c r="AT28" s="19">
        <f t="shared" si="38"/>
        <v>5.1753529113101618E-2</v>
      </c>
      <c r="AU28" s="19">
        <f t="shared" si="39"/>
        <v>0.12931078307685287</v>
      </c>
      <c r="AV28" s="19">
        <f t="shared" si="40"/>
        <v>0.10856747508161445</v>
      </c>
    </row>
    <row r="29" spans="1:51" ht="24.75" customHeight="1" x14ac:dyDescent="0.15">
      <c r="A29" s="4">
        <v>18</v>
      </c>
      <c r="B29" s="7">
        <f t="shared" si="41"/>
        <v>7.2</v>
      </c>
      <c r="C29" s="4">
        <f>YHX!C28</f>
        <v>-5.3476168221449569</v>
      </c>
      <c r="D29" s="4">
        <f>YHX!D28</f>
        <v>-4.0276005790351119</v>
      </c>
      <c r="E29" s="7">
        <f t="shared" si="42"/>
        <v>6.6946674376500361</v>
      </c>
      <c r="F29" s="4">
        <f t="shared" si="43"/>
        <v>0.6455191894877248</v>
      </c>
      <c r="G29" s="7">
        <f t="shared" si="44"/>
        <v>-2.4944808105122753</v>
      </c>
      <c r="H29" s="4">
        <f t="shared" si="0"/>
        <v>-5.3411954701011677</v>
      </c>
      <c r="I29" s="4">
        <f t="shared" si="1"/>
        <v>-6.6938183891835656</v>
      </c>
      <c r="J29" s="4">
        <f t="shared" si="2"/>
        <v>-5.4670269000068084</v>
      </c>
      <c r="K29" s="4">
        <f t="shared" si="3"/>
        <v>-2.1335562127501135</v>
      </c>
      <c r="L29" s="4">
        <f t="shared" si="4"/>
        <v>2.0220648998738358</v>
      </c>
      <c r="M29" s="4">
        <f t="shared" si="5"/>
        <v>5.3984979566046496</v>
      </c>
      <c r="N29" s="4">
        <f t="shared" si="6"/>
        <v>6.6946589469876931</v>
      </c>
      <c r="O29" s="4">
        <f t="shared" si="7"/>
        <v>5.4110816262530017</v>
      </c>
      <c r="P29" s="4">
        <f t="shared" si="8"/>
        <v>2.0423832132614739</v>
      </c>
      <c r="Q29" s="4">
        <f t="shared" si="9"/>
        <v>-2.1133327704466391</v>
      </c>
      <c r="R29" s="4">
        <f t="shared" si="10"/>
        <v>-5.4546912857261614</v>
      </c>
      <c r="S29" s="4">
        <f t="shared" si="11"/>
        <v>-6.6941240424964565</v>
      </c>
      <c r="T29" s="10">
        <f t="shared" si="12"/>
        <v>-5.354024609718457</v>
      </c>
      <c r="U29" s="19">
        <f t="shared" si="13"/>
        <v>-1.9507905925308164</v>
      </c>
      <c r="V29" s="19">
        <f t="shared" si="14"/>
        <v>2.2041664427179875</v>
      </c>
      <c r="W29" s="19">
        <f t="shared" si="15"/>
        <v>5.5097639121717092</v>
      </c>
      <c r="X29" s="19">
        <f t="shared" si="16"/>
        <v>6.6922137856095496</v>
      </c>
      <c r="Y29" s="19">
        <f t="shared" si="17"/>
        <v>5.2958675731474285</v>
      </c>
      <c r="Z29" s="19">
        <f t="shared" si="18"/>
        <v>1.8587971688724185</v>
      </c>
      <c r="AA29" s="19">
        <f t="shared" si="19"/>
        <v>-2.294547254304621</v>
      </c>
      <c r="AB29" s="19">
        <f t="shared" si="20"/>
        <v>-5.5637045209032037</v>
      </c>
      <c r="AC29" s="19">
        <f t="shared" si="21"/>
        <v>-6.6889285688019795</v>
      </c>
      <c r="AD29" s="19">
        <f t="shared" si="22"/>
        <v>-5.2366224652906501</v>
      </c>
      <c r="AE29" s="19">
        <f t="shared" si="23"/>
        <v>-1.7664218429482361</v>
      </c>
      <c r="AF29" s="19">
        <f t="shared" si="24"/>
        <v>2.3844566358665702</v>
      </c>
      <c r="AG29" s="19">
        <f t="shared" si="25"/>
        <v>5.6165020294631063</v>
      </c>
      <c r="AH29" s="19">
        <f t="shared" si="26"/>
        <v>6.6842690670434273</v>
      </c>
      <c r="AI29" s="19">
        <f t="shared" si="27"/>
        <v>5.1763014584503546</v>
      </c>
      <c r="AJ29" s="19">
        <f t="shared" si="28"/>
        <v>1.6736835938844972</v>
      </c>
      <c r="AK29" s="19">
        <f t="shared" si="29"/>
        <v>-2.4738761149219508</v>
      </c>
      <c r="AL29" s="19">
        <f t="shared" si="30"/>
        <v>-5.6681455902514815</v>
      </c>
      <c r="AM29" s="19">
        <f t="shared" si="31"/>
        <v>-6.6782362376595978</v>
      </c>
      <c r="AN29" s="19">
        <f t="shared" si="32"/>
        <v>-5.1149169459793287</v>
      </c>
      <c r="AO29" s="19">
        <f t="shared" si="33"/>
        <v>-1.5806014753725925</v>
      </c>
      <c r="AP29" s="19">
        <f t="shared" si="34"/>
        <v>2.5627873196432334</v>
      </c>
      <c r="AQ29" s="19">
        <f t="shared" si="35"/>
        <v>5.718624592754546</v>
      </c>
      <c r="AR29" s="19">
        <f t="shared" si="36"/>
        <v>6.6708313201354681</v>
      </c>
      <c r="AS29" s="19">
        <f t="shared" si="37"/>
        <v>5.0524815397347984</v>
      </c>
      <c r="AT29" s="19">
        <f t="shared" si="38"/>
        <v>1.4871946117542754</v>
      </c>
      <c r="AU29" s="19">
        <f t="shared" si="39"/>
        <v>-2.6511719826307067</v>
      </c>
      <c r="AV29" s="19">
        <f t="shared" si="40"/>
        <v>-5.3411954701011677</v>
      </c>
    </row>
    <row r="30" spans="1:51" ht="24.75" customHeight="1" x14ac:dyDescent="0.15">
      <c r="A30" s="6">
        <v>19</v>
      </c>
      <c r="B30" s="7">
        <f t="shared" si="41"/>
        <v>7.6</v>
      </c>
      <c r="C30" s="4">
        <f>YHX!C29</f>
        <v>-10.495266266663458</v>
      </c>
      <c r="D30" s="4">
        <f>YHX!D29</f>
        <v>30.411003445662573</v>
      </c>
      <c r="E30" s="7">
        <f t="shared" si="42"/>
        <v>32.171101078145661</v>
      </c>
      <c r="F30" s="4">
        <f t="shared" si="43"/>
        <v>-1.2384808105122751</v>
      </c>
      <c r="G30" s="7">
        <f t="shared" si="44"/>
        <v>1.901519189487725</v>
      </c>
      <c r="H30" s="4">
        <f t="shared" si="0"/>
        <v>-10.446818782475264</v>
      </c>
      <c r="I30" s="4">
        <f t="shared" si="1"/>
        <v>-0.43550476432327512</v>
      </c>
      <c r="J30" s="4">
        <f t="shared" si="2"/>
        <v>9.619257765531593</v>
      </c>
      <c r="K30" s="4">
        <f t="shared" si="3"/>
        <v>18.714346675630502</v>
      </c>
      <c r="L30" s="4">
        <f t="shared" si="4"/>
        <v>25.942382508107773</v>
      </c>
      <c r="M30" s="4">
        <f t="shared" si="5"/>
        <v>30.582253979727536</v>
      </c>
      <c r="N30" s="4">
        <f t="shared" si="6"/>
        <v>32.171060276424143</v>
      </c>
      <c r="O30" s="4">
        <f t="shared" si="7"/>
        <v>30.550292755742216</v>
      </c>
      <c r="P30" s="4">
        <f t="shared" si="8"/>
        <v>25.88164869945437</v>
      </c>
      <c r="Q30" s="4">
        <f t="shared" si="9"/>
        <v>18.630899443567891</v>
      </c>
      <c r="R30" s="4">
        <f t="shared" si="10"/>
        <v>9.5214222957658432</v>
      </c>
      <c r="S30" s="4">
        <f t="shared" si="11"/>
        <v>-0.53796783103370038</v>
      </c>
      <c r="T30" s="10">
        <f t="shared" si="12"/>
        <v>-10.543687129137275</v>
      </c>
      <c r="U30" s="19">
        <f t="shared" si="13"/>
        <v>-19.497506307768511</v>
      </c>
      <c r="V30" s="19">
        <f t="shared" si="14"/>
        <v>-26.506139806727465</v>
      </c>
      <c r="W30" s="19">
        <f t="shared" si="15"/>
        <v>-30.870365207461646</v>
      </c>
      <c r="X30" s="19">
        <f t="shared" si="16"/>
        <v>-32.154781765980424</v>
      </c>
      <c r="Y30" s="19">
        <f t="shared" si="17"/>
        <v>-30.231248546877371</v>
      </c>
      <c r="Z30" s="19">
        <f t="shared" si="18"/>
        <v>-25.29166851523518</v>
      </c>
      <c r="AA30" s="19">
        <f t="shared" si="19"/>
        <v>-17.828843170356912</v>
      </c>
      <c r="AB30" s="19">
        <f t="shared" si="20"/>
        <v>-8.5873077754512543</v>
      </c>
      <c r="AC30" s="19">
        <f t="shared" si="21"/>
        <v>1.5109478506514504</v>
      </c>
      <c r="AD30" s="19">
        <f t="shared" si="22"/>
        <v>11.458462449905587</v>
      </c>
      <c r="AE30" s="19">
        <f t="shared" si="23"/>
        <v>20.262813573954176</v>
      </c>
      <c r="AF30" s="19">
        <f t="shared" si="24"/>
        <v>27.045627473100517</v>
      </c>
      <c r="AG30" s="19">
        <f t="shared" si="25"/>
        <v>31.130210817630449</v>
      </c>
      <c r="AH30" s="19">
        <f t="shared" si="26"/>
        <v>32.10906159658019</v>
      </c>
      <c r="AI30" s="19">
        <f t="shared" si="27"/>
        <v>29.88452391038491</v>
      </c>
      <c r="AJ30" s="19">
        <f t="shared" si="28"/>
        <v>24.67853069666149</v>
      </c>
      <c r="AK30" s="19">
        <f t="shared" si="29"/>
        <v>17.010462397603774</v>
      </c>
      <c r="AL30" s="19">
        <f t="shared" si="30"/>
        <v>7.6453305183053724</v>
      </c>
      <c r="AM30" s="19">
        <f t="shared" si="31"/>
        <v>-2.482544411608866</v>
      </c>
      <c r="AN30" s="19">
        <f t="shared" si="32"/>
        <v>-12.362746138478368</v>
      </c>
      <c r="AO30" s="19">
        <f t="shared" si="33"/>
        <v>-21.0095677412233</v>
      </c>
      <c r="AP30" s="19">
        <f t="shared" si="34"/>
        <v>-27.560351539890416</v>
      </c>
      <c r="AQ30" s="19">
        <f t="shared" si="35"/>
        <v>-31.361552889606656</v>
      </c>
      <c r="AR30" s="19">
        <f t="shared" si="36"/>
        <v>-32.033941630663819</v>
      </c>
      <c r="AS30" s="19">
        <f t="shared" si="37"/>
        <v>-29.510436315330512</v>
      </c>
      <c r="AT30" s="19">
        <f t="shared" si="38"/>
        <v>-24.042796646846117</v>
      </c>
      <c r="AU30" s="19">
        <f t="shared" si="39"/>
        <v>-16.176506453597799</v>
      </c>
      <c r="AV30" s="19">
        <f t="shared" si="40"/>
        <v>-10.446818782475264</v>
      </c>
    </row>
    <row r="31" spans="1:51" ht="24.75" customHeight="1" x14ac:dyDescent="0.15">
      <c r="A31" s="6">
        <v>20</v>
      </c>
      <c r="B31" s="7">
        <f t="shared" si="41"/>
        <v>8</v>
      </c>
      <c r="C31" s="4">
        <f>YHX!C30</f>
        <v>48.989063083498316</v>
      </c>
      <c r="D31" s="4">
        <f>YHX!D30</f>
        <v>0.93638529776866108</v>
      </c>
      <c r="E31" s="7">
        <f t="shared" si="42"/>
        <v>48.998011380308633</v>
      </c>
      <c r="F31" s="4">
        <f t="shared" si="43"/>
        <v>1.9111843077517877E-2</v>
      </c>
      <c r="G31" s="7">
        <f t="shared" si="44"/>
        <v>1.9111843077517877E-2</v>
      </c>
      <c r="H31" s="4">
        <f t="shared" si="0"/>
        <v>48.989063083498309</v>
      </c>
      <c r="I31" s="4">
        <f t="shared" si="1"/>
        <v>48.991797227505671</v>
      </c>
      <c r="J31" s="4">
        <f t="shared" si="2"/>
        <v>48.994034292250554</v>
      </c>
      <c r="K31" s="4">
        <f t="shared" si="3"/>
        <v>48.995774255035315</v>
      </c>
      <c r="L31" s="4">
        <f t="shared" si="4"/>
        <v>48.99701709820598</v>
      </c>
      <c r="M31" s="4">
        <f t="shared" si="5"/>
        <v>48.997762809152455</v>
      </c>
      <c r="N31" s="4">
        <f t="shared" si="6"/>
        <v>48.998011380308633</v>
      </c>
      <c r="O31" s="4">
        <f t="shared" si="7"/>
        <v>48.997762809152455</v>
      </c>
      <c r="P31" s="4">
        <f t="shared" si="8"/>
        <v>48.99701709820598</v>
      </c>
      <c r="Q31" s="4">
        <f t="shared" si="9"/>
        <v>48.995774255035315</v>
      </c>
      <c r="R31" s="4">
        <f t="shared" si="10"/>
        <v>48.994034292250554</v>
      </c>
      <c r="S31" s="4">
        <f t="shared" si="11"/>
        <v>48.991797227505671</v>
      </c>
      <c r="T31" s="10">
        <f t="shared" si="12"/>
        <v>48.989063083498316</v>
      </c>
      <c r="U31" s="19">
        <f t="shared" si="13"/>
        <v>48.985831887969582</v>
      </c>
      <c r="V31" s="19">
        <f t="shared" si="14"/>
        <v>48.982103673703726</v>
      </c>
      <c r="W31" s="19">
        <f t="shared" si="15"/>
        <v>48.977878478527877</v>
      </c>
      <c r="X31" s="19">
        <f t="shared" si="16"/>
        <v>48.973156345311587</v>
      </c>
      <c r="Y31" s="19">
        <f t="shared" si="17"/>
        <v>48.967937321966438</v>
      </c>
      <c r="Z31" s="19">
        <f t="shared" si="18"/>
        <v>48.962221461445544</v>
      </c>
      <c r="AA31" s="19">
        <f t="shared" si="19"/>
        <v>48.956008821743026</v>
      </c>
      <c r="AB31" s="19">
        <f t="shared" si="20"/>
        <v>48.949299465893397</v>
      </c>
      <c r="AC31" s="20">
        <f t="shared" si="21"/>
        <v>48.942093461970899</v>
      </c>
      <c r="AD31" s="20">
        <f t="shared" si="22"/>
        <v>48.934390883088973</v>
      </c>
      <c r="AE31" s="20">
        <f t="shared" si="23"/>
        <v>48.926191807399292</v>
      </c>
      <c r="AF31" s="19">
        <f t="shared" si="24"/>
        <v>48.917496318091082</v>
      </c>
      <c r="AG31" s="19">
        <f t="shared" si="25"/>
        <v>48.908304503390291</v>
      </c>
      <c r="AH31" s="19">
        <f t="shared" si="26"/>
        <v>48.898616456558671</v>
      </c>
      <c r="AI31" s="19">
        <f t="shared" si="27"/>
        <v>48.888432275892825</v>
      </c>
      <c r="AJ31" s="19">
        <f t="shared" si="28"/>
        <v>48.877752064723197</v>
      </c>
      <c r="AK31" s="19">
        <f t="shared" si="29"/>
        <v>48.866575931413081</v>
      </c>
      <c r="AL31" s="19">
        <f t="shared" si="30"/>
        <v>48.854903989357439</v>
      </c>
      <c r="AM31" s="19">
        <f t="shared" si="31"/>
        <v>48.842736356981845</v>
      </c>
      <c r="AN31" s="19">
        <f t="shared" si="32"/>
        <v>48.830073157741175</v>
      </c>
      <c r="AO31" s="19">
        <f t="shared" si="33"/>
        <v>48.816914520118473</v>
      </c>
      <c r="AP31" s="19">
        <f t="shared" si="34"/>
        <v>48.803260577623533</v>
      </c>
      <c r="AQ31" s="19">
        <f t="shared" si="35"/>
        <v>48.789111468791624</v>
      </c>
      <c r="AR31" s="19">
        <f t="shared" si="36"/>
        <v>48.77446733718206</v>
      </c>
      <c r="AS31" s="19">
        <f t="shared" si="37"/>
        <v>48.759328331376743</v>
      </c>
      <c r="AT31" s="19">
        <f t="shared" si="38"/>
        <v>48.743694604978643</v>
      </c>
      <c r="AU31" s="19">
        <f t="shared" si="39"/>
        <v>48.727566316610258</v>
      </c>
      <c r="AV31" s="19">
        <f t="shared" si="40"/>
        <v>48.989063083498309</v>
      </c>
      <c r="AW31" s="45" t="s">
        <v>20</v>
      </c>
      <c r="AX31" s="47"/>
      <c r="AY31" s="47"/>
    </row>
    <row r="32" spans="1:51" ht="21" customHeight="1" x14ac:dyDescent="0.15">
      <c r="F32" s="1"/>
      <c r="G32" s="1"/>
      <c r="H32" s="16">
        <f>SUM(H11:H30)/20</f>
        <v>0.9918800883112876</v>
      </c>
      <c r="I32" s="13">
        <f t="shared" ref="I32:AV32" si="45">SUM(I11:I30)/20</f>
        <v>1.9890442953254488</v>
      </c>
      <c r="J32" s="13">
        <f t="shared" si="45"/>
        <v>2.986453482070206</v>
      </c>
      <c r="K32" s="13">
        <f t="shared" si="45"/>
        <v>3.9841848119588299</v>
      </c>
      <c r="L32" s="13">
        <f t="shared" si="45"/>
        <v>4.9823098142263058</v>
      </c>
      <c r="M32" s="13">
        <f t="shared" si="45"/>
        <v>5.9811405942836107</v>
      </c>
      <c r="N32" s="13">
        <f t="shared" si="45"/>
        <v>6.9804297057844504</v>
      </c>
      <c r="O32" s="13">
        <f t="shared" si="45"/>
        <v>5.9791637281312955</v>
      </c>
      <c r="P32" s="13">
        <f t="shared" si="45"/>
        <v>4.9783674796373862</v>
      </c>
      <c r="Q32" s="13">
        <f t="shared" si="45"/>
        <v>3.9778276865992366</v>
      </c>
      <c r="R32" s="13">
        <f t="shared" si="45"/>
        <v>2.9779171925314163</v>
      </c>
      <c r="S32" s="13">
        <f t="shared" si="45"/>
        <v>1.9788017947417522</v>
      </c>
      <c r="T32" s="13">
        <f t="shared" si="45"/>
        <v>0.98069775848939855</v>
      </c>
      <c r="U32" s="13">
        <f t="shared" si="45"/>
        <v>-1.5691880238050793E-2</v>
      </c>
      <c r="V32" s="13">
        <f t="shared" si="45"/>
        <v>-1.0208136777874622E-2</v>
      </c>
      <c r="W32" s="13">
        <f t="shared" si="45"/>
        <v>-2.6400254042972192E-3</v>
      </c>
      <c r="X32" s="13">
        <f t="shared" si="45"/>
        <v>6.6498883795045316E-3</v>
      </c>
      <c r="Y32" s="13">
        <f t="shared" si="45"/>
        <v>1.8124197235809623E-2</v>
      </c>
      <c r="Z32" s="13">
        <f t="shared" si="45"/>
        <v>3.3036303602771967E-2</v>
      </c>
      <c r="AA32" s="13">
        <f t="shared" si="45"/>
        <v>5.5404833479566484E-2</v>
      </c>
      <c r="AB32" s="13">
        <f t="shared" si="45"/>
        <v>1.0752193701886512</v>
      </c>
      <c r="AC32" s="21">
        <f t="shared" si="45"/>
        <v>2.0815079836998027</v>
      </c>
      <c r="AD32" s="21">
        <f t="shared" si="45"/>
        <v>3.0794280120037483</v>
      </c>
      <c r="AE32" s="21">
        <f t="shared" si="45"/>
        <v>4.0699076655926572</v>
      </c>
      <c r="AF32" s="21">
        <f t="shared" si="45"/>
        <v>5.0523621386002961</v>
      </c>
      <c r="AG32" s="21">
        <f t="shared" si="45"/>
        <v>6.0244384584095583</v>
      </c>
      <c r="AH32" s="21">
        <f t="shared" si="45"/>
        <v>6.9764181859490204</v>
      </c>
      <c r="AI32" s="21">
        <f t="shared" si="45"/>
        <v>5.9291867630545507</v>
      </c>
      <c r="AJ32" s="21">
        <f t="shared" si="45"/>
        <v>4.903389641391743</v>
      </c>
      <c r="AK32" s="21">
        <f t="shared" si="45"/>
        <v>3.88905928066186</v>
      </c>
      <c r="AL32" s="21">
        <f t="shared" si="45"/>
        <v>2.8838294155039934</v>
      </c>
      <c r="AM32" s="21">
        <f t="shared" si="45"/>
        <v>1.8871577541113509</v>
      </c>
      <c r="AN32" s="21">
        <f t="shared" si="45"/>
        <v>0.90009322396115221</v>
      </c>
      <c r="AO32" s="21">
        <f t="shared" si="45"/>
        <v>-7.2162566925062954E-2</v>
      </c>
      <c r="AP32" s="21">
        <f t="shared" si="45"/>
        <v>-4.0453105883925387E-2</v>
      </c>
      <c r="AQ32" s="21">
        <f t="shared" si="45"/>
        <v>-1.4229941423312553E-2</v>
      </c>
      <c r="AR32" s="21">
        <f t="shared" si="45"/>
        <v>1.144023209689422E-2</v>
      </c>
      <c r="AS32" s="21">
        <f t="shared" si="45"/>
        <v>3.9233809058417002E-2</v>
      </c>
      <c r="AT32" s="21">
        <f t="shared" si="45"/>
        <v>7.2557235366012843E-2</v>
      </c>
      <c r="AU32" s="21">
        <f t="shared" si="45"/>
        <v>0.12041437296246471</v>
      </c>
      <c r="AV32" s="21">
        <f t="shared" si="45"/>
        <v>0.9918800883112876</v>
      </c>
    </row>
    <row r="33" spans="2:48" ht="21" customHeight="1" x14ac:dyDescent="0.15">
      <c r="B33" s="42" t="s">
        <v>16</v>
      </c>
      <c r="C33" s="43"/>
      <c r="D33" s="43"/>
      <c r="E33" s="43"/>
      <c r="H33" s="54" t="s">
        <v>22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</row>
    <row r="34" spans="2:48" ht="21" customHeight="1" x14ac:dyDescent="0.15">
      <c r="B34" s="13" t="s">
        <v>0</v>
      </c>
      <c r="C34" s="13" t="s">
        <v>19</v>
      </c>
    </row>
    <row r="35" spans="2:48" ht="21" customHeight="1" x14ac:dyDescent="0.15">
      <c r="B35" s="13">
        <v>0</v>
      </c>
      <c r="C35" s="13">
        <f>H32</f>
        <v>0.9918800883112876</v>
      </c>
    </row>
    <row r="36" spans="2:48" ht="21" customHeight="1" x14ac:dyDescent="0.15">
      <c r="B36" s="13">
        <v>1</v>
      </c>
      <c r="C36" s="13">
        <f>I32</f>
        <v>1.9890442953254488</v>
      </c>
    </row>
    <row r="37" spans="2:48" ht="21" customHeight="1" x14ac:dyDescent="0.15">
      <c r="B37" s="13">
        <v>2</v>
      </c>
      <c r="C37" s="13">
        <f>J32</f>
        <v>2.986453482070206</v>
      </c>
    </row>
    <row r="38" spans="2:48" ht="21" customHeight="1" x14ac:dyDescent="0.15">
      <c r="B38" s="13">
        <v>3</v>
      </c>
      <c r="C38" s="13">
        <f>K32</f>
        <v>3.9841848119588299</v>
      </c>
    </row>
    <row r="39" spans="2:48" ht="21" customHeight="1" x14ac:dyDescent="0.15">
      <c r="B39" s="13">
        <v>4</v>
      </c>
      <c r="C39" s="13">
        <f>L32</f>
        <v>4.9823098142263058</v>
      </c>
    </row>
    <row r="40" spans="2:48" ht="21" customHeight="1" x14ac:dyDescent="0.15">
      <c r="B40" s="13">
        <v>5</v>
      </c>
      <c r="C40" s="13">
        <f>M32</f>
        <v>5.9811405942836107</v>
      </c>
    </row>
    <row r="41" spans="2:48" ht="21" customHeight="1" x14ac:dyDescent="0.15">
      <c r="B41" s="13">
        <v>6</v>
      </c>
      <c r="C41" s="13">
        <f>N32</f>
        <v>6.9804297057844504</v>
      </c>
    </row>
    <row r="42" spans="2:48" ht="20.25" customHeight="1" x14ac:dyDescent="0.15">
      <c r="B42" s="13">
        <v>7</v>
      </c>
      <c r="C42" s="13">
        <f>O32</f>
        <v>5.9791637281312955</v>
      </c>
    </row>
    <row r="43" spans="2:48" ht="20.25" customHeight="1" x14ac:dyDescent="0.15">
      <c r="B43" s="13">
        <v>8</v>
      </c>
      <c r="C43" s="13">
        <f>P32</f>
        <v>4.9783674796373862</v>
      </c>
    </row>
    <row r="44" spans="2:48" ht="20.25" customHeight="1" x14ac:dyDescent="0.15">
      <c r="B44" s="13">
        <v>9</v>
      </c>
      <c r="C44" s="13">
        <f>Q32</f>
        <v>3.9778276865992366</v>
      </c>
    </row>
    <row r="45" spans="2:48" ht="20.25" customHeight="1" x14ac:dyDescent="0.15">
      <c r="B45" s="13">
        <v>10</v>
      </c>
      <c r="C45" s="13">
        <f>R32</f>
        <v>2.9779171925314163</v>
      </c>
    </row>
    <row r="46" spans="2:48" ht="20.25" customHeight="1" x14ac:dyDescent="0.15">
      <c r="B46" s="13">
        <v>11</v>
      </c>
      <c r="C46" s="13">
        <f>S32</f>
        <v>1.9788017947417522</v>
      </c>
    </row>
    <row r="47" spans="2:48" ht="20.25" customHeight="1" x14ac:dyDescent="0.15">
      <c r="B47" s="13">
        <v>12</v>
      </c>
      <c r="C47" s="13">
        <f>T32</f>
        <v>0.98069775848939855</v>
      </c>
    </row>
    <row r="48" spans="2:48" ht="20.25" customHeight="1" x14ac:dyDescent="0.15">
      <c r="B48" s="13">
        <v>13</v>
      </c>
      <c r="C48" s="13">
        <f>U32</f>
        <v>-1.5691880238050793E-2</v>
      </c>
    </row>
    <row r="49" spans="2:5" ht="20.25" customHeight="1" x14ac:dyDescent="0.15">
      <c r="B49" s="13">
        <v>14</v>
      </c>
      <c r="C49" s="13">
        <f>V32</f>
        <v>-1.0208136777874622E-2</v>
      </c>
    </row>
    <row r="50" spans="2:5" ht="20.25" customHeight="1" x14ac:dyDescent="0.15">
      <c r="B50" s="13">
        <v>15</v>
      </c>
      <c r="C50" s="13">
        <f>W32</f>
        <v>-2.6400254042972192E-3</v>
      </c>
    </row>
    <row r="51" spans="2:5" ht="20.25" customHeight="1" x14ac:dyDescent="0.15">
      <c r="B51" s="13">
        <v>16</v>
      </c>
      <c r="C51" s="13">
        <f>X32</f>
        <v>6.6498883795045316E-3</v>
      </c>
    </row>
    <row r="52" spans="2:5" ht="20.25" customHeight="1" x14ac:dyDescent="0.15">
      <c r="B52" s="13">
        <v>17</v>
      </c>
      <c r="C52" s="13">
        <f>Y32</f>
        <v>1.8124197235809623E-2</v>
      </c>
    </row>
    <row r="53" spans="2:5" ht="20.25" customHeight="1" x14ac:dyDescent="0.15">
      <c r="B53" s="13">
        <v>18</v>
      </c>
      <c r="C53" s="13">
        <f>Z32</f>
        <v>3.3036303602771967E-2</v>
      </c>
    </row>
    <row r="54" spans="2:5" ht="20.25" customHeight="1" x14ac:dyDescent="0.15">
      <c r="B54" s="13">
        <v>19</v>
      </c>
      <c r="C54" s="13">
        <f>AA32</f>
        <v>5.5404833479566484E-2</v>
      </c>
    </row>
    <row r="55" spans="2:5" ht="24" x14ac:dyDescent="0.15">
      <c r="B55" s="13">
        <v>20</v>
      </c>
      <c r="C55" s="13">
        <f>AB32</f>
        <v>1.0752193701886512</v>
      </c>
      <c r="D55" s="45" t="s">
        <v>20</v>
      </c>
      <c r="E55" s="46"/>
    </row>
    <row r="56" spans="2:5" ht="24" x14ac:dyDescent="0.15">
      <c r="B56" s="13">
        <v>21</v>
      </c>
      <c r="C56" s="21">
        <f>AC32</f>
        <v>2.0815079836998027</v>
      </c>
    </row>
    <row r="57" spans="2:5" ht="24" x14ac:dyDescent="0.15">
      <c r="B57" s="13">
        <v>22</v>
      </c>
      <c r="C57" s="21">
        <f>AD32</f>
        <v>3.0794280120037483</v>
      </c>
    </row>
    <row r="58" spans="2:5" ht="24" x14ac:dyDescent="0.15">
      <c r="B58" s="13">
        <v>23</v>
      </c>
      <c r="C58" s="21">
        <f>AE32</f>
        <v>4.0699076655926572</v>
      </c>
    </row>
    <row r="59" spans="2:5" ht="24" x14ac:dyDescent="0.15">
      <c r="B59" s="13">
        <v>24</v>
      </c>
      <c r="C59" s="21">
        <f>AF32</f>
        <v>5.0523621386002961</v>
      </c>
    </row>
    <row r="60" spans="2:5" ht="24" x14ac:dyDescent="0.15">
      <c r="B60" s="13">
        <v>25</v>
      </c>
      <c r="C60" s="21">
        <f>AG32</f>
        <v>6.0244384584095583</v>
      </c>
    </row>
    <row r="61" spans="2:5" ht="24" x14ac:dyDescent="0.15">
      <c r="B61" s="13">
        <v>26</v>
      </c>
      <c r="C61" s="21">
        <f>AH32</f>
        <v>6.9764181859490204</v>
      </c>
    </row>
    <row r="62" spans="2:5" ht="24" x14ac:dyDescent="0.15">
      <c r="B62" s="13">
        <v>27</v>
      </c>
      <c r="C62" s="21">
        <f>AI32</f>
        <v>5.9291867630545507</v>
      </c>
    </row>
    <row r="63" spans="2:5" ht="24" x14ac:dyDescent="0.15">
      <c r="B63" s="13">
        <v>28</v>
      </c>
      <c r="C63" s="21">
        <f>AJ32</f>
        <v>4.903389641391743</v>
      </c>
    </row>
    <row r="64" spans="2:5" ht="24" x14ac:dyDescent="0.15">
      <c r="B64" s="13">
        <v>29</v>
      </c>
      <c r="C64" s="21">
        <f>AK32</f>
        <v>3.88905928066186</v>
      </c>
    </row>
    <row r="65" spans="2:5" ht="24" x14ac:dyDescent="0.15">
      <c r="B65" s="13">
        <v>30</v>
      </c>
      <c r="C65" s="21">
        <f>AL32</f>
        <v>2.8838294155039934</v>
      </c>
    </row>
    <row r="66" spans="2:5" ht="24" x14ac:dyDescent="0.15">
      <c r="B66" s="13">
        <v>31</v>
      </c>
      <c r="C66" s="21">
        <f>AM32</f>
        <v>1.8871577541113509</v>
      </c>
    </row>
    <row r="67" spans="2:5" ht="24" x14ac:dyDescent="0.15">
      <c r="B67" s="13">
        <v>32</v>
      </c>
      <c r="C67" s="21">
        <f>AN32</f>
        <v>0.90009322396115221</v>
      </c>
    </row>
    <row r="68" spans="2:5" ht="24" x14ac:dyDescent="0.15">
      <c r="B68" s="13">
        <v>33</v>
      </c>
      <c r="C68" s="21">
        <f>AO32</f>
        <v>-7.2162566925062954E-2</v>
      </c>
    </row>
    <row r="69" spans="2:5" ht="24" x14ac:dyDescent="0.15">
      <c r="B69" s="13">
        <v>34</v>
      </c>
      <c r="C69" s="21">
        <f>AP32</f>
        <v>-4.0453105883925387E-2</v>
      </c>
    </row>
    <row r="70" spans="2:5" ht="24" x14ac:dyDescent="0.15">
      <c r="B70" s="13">
        <v>35</v>
      </c>
      <c r="C70" s="21">
        <f>AQ32</f>
        <v>-1.4229941423312553E-2</v>
      </c>
    </row>
    <row r="71" spans="2:5" ht="24" x14ac:dyDescent="0.15">
      <c r="B71" s="13">
        <v>36</v>
      </c>
      <c r="C71" s="21">
        <f>AR32</f>
        <v>1.144023209689422E-2</v>
      </c>
    </row>
    <row r="72" spans="2:5" ht="24" x14ac:dyDescent="0.15">
      <c r="B72" s="13">
        <v>37</v>
      </c>
      <c r="C72" s="21">
        <f>AS32</f>
        <v>3.9233809058417002E-2</v>
      </c>
    </row>
    <row r="73" spans="2:5" ht="24" x14ac:dyDescent="0.15">
      <c r="B73" s="13">
        <v>38</v>
      </c>
      <c r="C73" s="21">
        <f>AT32</f>
        <v>7.2557235366012843E-2</v>
      </c>
    </row>
    <row r="74" spans="2:5" ht="24" x14ac:dyDescent="0.15">
      <c r="B74" s="13">
        <v>39</v>
      </c>
      <c r="C74" s="21">
        <f>AU32</f>
        <v>0.12041437296246471</v>
      </c>
    </row>
    <row r="75" spans="2:5" ht="24" x14ac:dyDescent="0.15">
      <c r="B75" s="13">
        <v>40</v>
      </c>
      <c r="C75" s="21">
        <f>AV32</f>
        <v>0.9918800883112876</v>
      </c>
      <c r="D75" s="45" t="s">
        <v>20</v>
      </c>
      <c r="E75" s="46"/>
    </row>
  </sheetData>
  <mergeCells count="12">
    <mergeCell ref="AW31:AY31"/>
    <mergeCell ref="A1:N1"/>
    <mergeCell ref="E6:H6"/>
    <mergeCell ref="H9:AV9"/>
    <mergeCell ref="A2:P2"/>
    <mergeCell ref="B33:E33"/>
    <mergeCell ref="H33:AV33"/>
    <mergeCell ref="D55:E55"/>
    <mergeCell ref="D75:E75"/>
    <mergeCell ref="A3:S3"/>
    <mergeCell ref="A8:H8"/>
    <mergeCell ref="A4:G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activeCell="F12" sqref="F12"/>
    </sheetView>
  </sheetViews>
  <sheetFormatPr defaultRowHeight="13.5" x14ac:dyDescent="0.15"/>
  <cols>
    <col min="1" max="1" width="7" customWidth="1"/>
    <col min="3" max="8" width="10.5" customWidth="1"/>
    <col min="9" max="9" width="11" customWidth="1"/>
    <col min="10" max="10" width="11.625" customWidth="1"/>
    <col min="11" max="11" width="12.125" customWidth="1"/>
  </cols>
  <sheetData>
    <row r="1" spans="1:16" ht="27" customHeight="1" x14ac:dyDescent="0.1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18"/>
      <c r="P1" s="18"/>
    </row>
    <row r="2" spans="1:16" ht="51" customHeight="1" x14ac:dyDescent="0.15">
      <c r="A2" s="51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4"/>
      <c r="P2" s="14"/>
    </row>
    <row r="3" spans="1:16" ht="24.75" customHeight="1" x14ac:dyDescent="0.15">
      <c r="A3" s="9"/>
      <c r="B3" s="9"/>
      <c r="C3" s="9"/>
      <c r="D3" s="9"/>
      <c r="E3" s="9"/>
      <c r="F3" s="9"/>
      <c r="G3" s="9"/>
      <c r="H3" s="9"/>
      <c r="I3" s="2"/>
      <c r="J3" s="2"/>
      <c r="K3" s="2"/>
    </row>
    <row r="4" spans="1:16" ht="24.75" customHeight="1" x14ac:dyDescent="0.15">
      <c r="A4" s="7" t="s">
        <v>2</v>
      </c>
      <c r="B4" s="8">
        <v>8</v>
      </c>
      <c r="C4" s="2" t="s">
        <v>8</v>
      </c>
      <c r="D4" s="34" t="s">
        <v>30</v>
      </c>
      <c r="E4" s="34"/>
      <c r="F4" s="34"/>
      <c r="G4" s="2"/>
      <c r="H4" s="2"/>
      <c r="I4" s="14"/>
      <c r="J4" s="14"/>
      <c r="K4" s="14"/>
      <c r="L4" s="14"/>
    </row>
    <row r="5" spans="1:16" ht="24.75" customHeight="1" x14ac:dyDescent="0.15">
      <c r="A5" s="5"/>
      <c r="B5" s="5"/>
      <c r="C5" s="2"/>
      <c r="D5" s="2"/>
      <c r="E5" s="2"/>
      <c r="F5" s="2"/>
      <c r="G5" s="2"/>
      <c r="H5" s="2"/>
      <c r="I5" s="15"/>
      <c r="J5" s="15"/>
      <c r="K5" s="15"/>
      <c r="L5" s="15"/>
    </row>
    <row r="6" spans="1:16" ht="24.75" customHeight="1" x14ac:dyDescent="0.15">
      <c r="A6" s="7" t="s">
        <v>0</v>
      </c>
      <c r="B6" s="7" t="s">
        <v>14</v>
      </c>
      <c r="C6" s="22" t="s">
        <v>5</v>
      </c>
      <c r="D6" s="24"/>
      <c r="E6" s="55" t="s">
        <v>46</v>
      </c>
      <c r="F6" s="55"/>
      <c r="G6" s="55"/>
      <c r="H6" s="55"/>
      <c r="I6" s="15"/>
      <c r="J6" s="15"/>
      <c r="K6" s="15"/>
      <c r="L6" s="15"/>
    </row>
    <row r="7" spans="1:16" ht="24.75" customHeight="1" x14ac:dyDescent="0.15">
      <c r="A7" s="4">
        <v>0</v>
      </c>
      <c r="B7" s="8">
        <v>1</v>
      </c>
      <c r="C7" s="4">
        <f>2*3.14*A7/$B$4</f>
        <v>0</v>
      </c>
      <c r="E7" s="55"/>
      <c r="F7" s="55"/>
      <c r="G7" s="55"/>
      <c r="H7" s="55"/>
      <c r="I7" s="5"/>
      <c r="J7" s="5"/>
      <c r="K7" s="2"/>
    </row>
    <row r="8" spans="1:16" ht="24.75" customHeight="1" x14ac:dyDescent="0.15">
      <c r="A8" s="4">
        <v>1</v>
      </c>
      <c r="B8" s="8">
        <v>1</v>
      </c>
      <c r="C8" s="4">
        <f t="shared" ref="C8:C12" si="0">2*3.14*A8/$B$4</f>
        <v>0.78500000000000003</v>
      </c>
      <c r="E8" s="55"/>
      <c r="F8" s="55"/>
      <c r="G8" s="55"/>
      <c r="H8" s="55"/>
      <c r="I8" s="5"/>
      <c r="J8" s="5"/>
      <c r="K8" s="2"/>
    </row>
    <row r="9" spans="1:16" ht="24.75" customHeight="1" x14ac:dyDescent="0.15">
      <c r="A9" s="4">
        <v>2</v>
      </c>
      <c r="B9" s="8">
        <v>1</v>
      </c>
      <c r="C9" s="4">
        <f t="shared" si="0"/>
        <v>1.57</v>
      </c>
      <c r="E9" s="55"/>
      <c r="F9" s="55"/>
      <c r="G9" s="55"/>
      <c r="H9" s="55"/>
      <c r="I9" s="5"/>
      <c r="J9" s="5"/>
      <c r="K9" s="2"/>
    </row>
    <row r="10" spans="1:16" ht="24.75" customHeight="1" x14ac:dyDescent="0.15">
      <c r="A10" s="4">
        <v>3</v>
      </c>
      <c r="B10" s="8">
        <v>1</v>
      </c>
      <c r="C10" s="4">
        <f t="shared" si="0"/>
        <v>2.355</v>
      </c>
      <c r="G10" s="5"/>
      <c r="H10" s="5"/>
      <c r="I10" s="5"/>
      <c r="J10" s="5"/>
      <c r="K10" s="2"/>
    </row>
    <row r="11" spans="1:16" ht="24.75" customHeight="1" x14ac:dyDescent="0.15">
      <c r="A11" s="4">
        <v>4</v>
      </c>
      <c r="B11" s="8">
        <v>1</v>
      </c>
      <c r="C11" s="4">
        <f t="shared" si="0"/>
        <v>3.14</v>
      </c>
      <c r="G11" s="5"/>
      <c r="H11" s="5"/>
      <c r="I11" s="5"/>
      <c r="J11" s="5"/>
      <c r="K11" s="2"/>
    </row>
    <row r="12" spans="1:16" ht="24.75" customHeight="1" x14ac:dyDescent="0.15">
      <c r="A12" s="4">
        <v>5</v>
      </c>
      <c r="B12" s="8">
        <v>1</v>
      </c>
      <c r="C12" s="4">
        <f t="shared" si="0"/>
        <v>3.9250000000000003</v>
      </c>
      <c r="G12" s="5"/>
      <c r="H12" s="5"/>
      <c r="I12" s="5"/>
      <c r="J12" s="5"/>
      <c r="K12" s="2"/>
    </row>
    <row r="13" spans="1:16" ht="24.75" customHeight="1" x14ac:dyDescent="0.15">
      <c r="A13" s="4">
        <v>6</v>
      </c>
      <c r="B13" s="8">
        <v>1</v>
      </c>
      <c r="C13" s="4">
        <f t="shared" ref="C13:C18" si="1">2*3.14*A13/$B$4</f>
        <v>4.71</v>
      </c>
      <c r="D13" s="5"/>
      <c r="E13" s="5"/>
      <c r="F13" s="5"/>
      <c r="G13" s="5"/>
      <c r="H13" s="5"/>
      <c r="I13" s="5"/>
      <c r="J13" s="5"/>
      <c r="K13" s="2"/>
    </row>
    <row r="14" spans="1:16" ht="24.75" customHeight="1" x14ac:dyDescent="0.15">
      <c r="A14" s="4">
        <v>7</v>
      </c>
      <c r="B14" s="8">
        <v>0</v>
      </c>
      <c r="C14" s="4">
        <f t="shared" si="1"/>
        <v>5.4950000000000001</v>
      </c>
      <c r="D14" s="5"/>
      <c r="E14" s="5"/>
      <c r="F14" s="5"/>
      <c r="G14" s="5"/>
      <c r="H14" s="5"/>
      <c r="I14" s="5"/>
      <c r="J14" s="5"/>
      <c r="K14" s="2"/>
    </row>
    <row r="15" spans="1:16" ht="24.75" customHeight="1" x14ac:dyDescent="0.15">
      <c r="A15" s="4">
        <v>8</v>
      </c>
      <c r="B15" s="8">
        <v>0</v>
      </c>
      <c r="C15" s="4">
        <f t="shared" si="1"/>
        <v>6.28</v>
      </c>
      <c r="D15" s="5"/>
      <c r="E15" s="5"/>
      <c r="F15" s="5"/>
      <c r="G15" s="5"/>
      <c r="H15" s="5"/>
      <c r="I15" s="5"/>
      <c r="J15" s="5"/>
      <c r="K15" s="2"/>
    </row>
    <row r="16" spans="1:16" ht="24.75" customHeight="1" x14ac:dyDescent="0.15">
      <c r="A16" s="4">
        <v>9</v>
      </c>
      <c r="B16" s="8">
        <v>0</v>
      </c>
      <c r="C16" s="4">
        <f t="shared" si="1"/>
        <v>7.0650000000000004</v>
      </c>
      <c r="D16" s="5"/>
      <c r="E16" s="5"/>
      <c r="F16" s="5"/>
      <c r="G16" s="5"/>
      <c r="H16" s="5"/>
      <c r="I16" s="5"/>
      <c r="J16" s="5"/>
      <c r="K16" s="2"/>
    </row>
    <row r="17" spans="1:11" ht="24.75" customHeight="1" x14ac:dyDescent="0.15">
      <c r="A17" s="4">
        <v>10</v>
      </c>
      <c r="B17" s="8">
        <v>0</v>
      </c>
      <c r="C17" s="4">
        <f t="shared" si="1"/>
        <v>7.8500000000000005</v>
      </c>
      <c r="D17" s="5"/>
      <c r="E17" s="5"/>
      <c r="F17" s="5"/>
      <c r="G17" s="5"/>
      <c r="H17" s="5"/>
      <c r="I17" s="5"/>
      <c r="J17" s="5"/>
      <c r="K17" s="2"/>
    </row>
    <row r="18" spans="1:11" ht="24.75" customHeight="1" x14ac:dyDescent="0.15">
      <c r="A18" s="4">
        <v>11</v>
      </c>
      <c r="B18" s="8">
        <v>0</v>
      </c>
      <c r="C18" s="4">
        <f t="shared" si="1"/>
        <v>8.6349999999999998</v>
      </c>
      <c r="D18" s="5"/>
      <c r="E18" s="5"/>
      <c r="F18" s="5"/>
      <c r="G18" s="5"/>
      <c r="H18" s="5"/>
      <c r="I18" s="5"/>
      <c r="J18" s="5"/>
      <c r="K18" s="2"/>
    </row>
    <row r="19" spans="1:11" ht="24.75" customHeight="1" x14ac:dyDescent="0.15">
      <c r="A19" s="5"/>
      <c r="B19" s="23"/>
      <c r="C19" s="5"/>
      <c r="D19" s="5"/>
      <c r="E19" s="5"/>
      <c r="F19" s="5"/>
      <c r="G19" s="5"/>
      <c r="H19" s="5"/>
      <c r="I19" s="5"/>
      <c r="J19" s="5"/>
      <c r="K19" s="2"/>
    </row>
    <row r="20" spans="1:11" ht="24.75" customHeight="1" x14ac:dyDescent="0.15">
      <c r="A20" s="2"/>
      <c r="B20" s="33" t="s">
        <v>42</v>
      </c>
      <c r="C20" s="33"/>
      <c r="D20" s="33"/>
      <c r="E20" s="33"/>
      <c r="F20" s="33"/>
      <c r="G20" s="33"/>
      <c r="H20" s="33"/>
      <c r="I20" s="2"/>
      <c r="J20" s="9" t="s">
        <v>7</v>
      </c>
      <c r="K20" s="9" t="s">
        <v>7</v>
      </c>
    </row>
    <row r="21" spans="1:11" ht="24.75" customHeight="1" x14ac:dyDescent="0.15">
      <c r="A21" s="7" t="s">
        <v>3</v>
      </c>
      <c r="B21" s="7" t="s">
        <v>4</v>
      </c>
      <c r="C21" s="7" t="s">
        <v>24</v>
      </c>
      <c r="D21" s="7" t="s">
        <v>25</v>
      </c>
      <c r="E21" s="7" t="s">
        <v>26</v>
      </c>
      <c r="F21" s="7" t="s">
        <v>29</v>
      </c>
      <c r="G21" s="7" t="s">
        <v>27</v>
      </c>
      <c r="H21" s="7" t="s">
        <v>28</v>
      </c>
      <c r="I21" s="7" t="s">
        <v>12</v>
      </c>
      <c r="J21" s="7" t="s">
        <v>6</v>
      </c>
      <c r="K21" s="7" t="s">
        <v>13</v>
      </c>
    </row>
    <row r="22" spans="1:11" ht="24.75" customHeight="1" x14ac:dyDescent="0.15">
      <c r="A22" s="4">
        <v>0</v>
      </c>
      <c r="B22" s="7">
        <f>A22*$B$4/10</f>
        <v>0</v>
      </c>
      <c r="C22" s="4">
        <f>$B$7*COS($C$7*B22)+$B$8*COS($C$8*B22)+$B$9*COS($C$9*B22)+$B$10*COS($C$10*B22)+$B$11*COS($C$11*B22)+$B$12*COS($C$12*B22)</f>
        <v>6</v>
      </c>
      <c r="D22" s="4">
        <f t="shared" ref="D22:D42" si="2">$B$13*COS($C$13*B22)+$B$14*COS($C$14*B22)+$B$15*COS($C$15*B22)+$B$16*COS($C$16*B22)+$B$17*COS($C$17*B22)+$B$18*COS($C$18*B22)</f>
        <v>1</v>
      </c>
      <c r="E22" s="4">
        <f>C22+D22</f>
        <v>7</v>
      </c>
      <c r="F22" s="4">
        <f t="shared" ref="F22:F42" si="3">-$B$7*SIN($C$7*B22)-$B$8*SIN($C$8*B22)-$B$9*SIN($C$9*B22)-$B$10*SIN($C$10*B22)-$B$11*SIN($C$11*B22)-$B$12*SIN($C$12*B22)</f>
        <v>0</v>
      </c>
      <c r="G22" s="4">
        <f t="shared" ref="G22:G42" si="4">-$B$13*SIN($C$13*B22)-$B$14*SIN($C$14*B22)-$B$15*SIN($C$15*B22)-$B$16*SIN($C$16*B22)-$B$17*SIN($C$17*B22)-$B$18*SIN($C$18*B22)</f>
        <v>0</v>
      </c>
      <c r="H22" s="4">
        <f>F22+G22</f>
        <v>0</v>
      </c>
      <c r="I22" s="7">
        <f>SQRT(E22^2+H22^2)</f>
        <v>7</v>
      </c>
      <c r="J22" s="4">
        <f>IF(E22=0, 0, ATAN(H22/E22))</f>
        <v>0</v>
      </c>
      <c r="K22" s="7">
        <f>IF(E22=0, 0, IF(E22&gt;0, J22, IF(E22&lt;0, IF(H22&gt;0, J22+3.14, IF(H22&lt;0, J22-3.14)))))</f>
        <v>0</v>
      </c>
    </row>
    <row r="23" spans="1:11" ht="24.75" customHeight="1" x14ac:dyDescent="0.15">
      <c r="A23" s="4">
        <v>1</v>
      </c>
      <c r="B23" s="7">
        <f t="shared" ref="B23:B42" si="5">A23*$B$4/10</f>
        <v>0.8</v>
      </c>
      <c r="C23" s="4">
        <f t="shared" ref="C23:C42" si="6">$B$7*COS($C$7*B23)+$B$8*COS($C$8*B23)+$B$9*COS($C$9*B23)+$B$10*COS($C$10*B23)+$B$11*COS($C$11*B23)+$B$12*COS($C$12*B23)</f>
        <v>2.4528037702139516E-3</v>
      </c>
      <c r="D23" s="4">
        <f t="shared" si="2"/>
        <v>-0.81013888212399909</v>
      </c>
      <c r="E23" s="4">
        <f t="shared" ref="E23:E42" si="7">C23+D23</f>
        <v>-0.80768607835378514</v>
      </c>
      <c r="F23" s="4">
        <f t="shared" si="3"/>
        <v>-3.0801465773384713</v>
      </c>
      <c r="G23" s="4">
        <f t="shared" si="4"/>
        <v>0.58623799917002739</v>
      </c>
      <c r="H23" s="4">
        <f t="shared" ref="H23:H42" si="8">F23+G23</f>
        <v>-2.493908578168444</v>
      </c>
      <c r="I23" s="7">
        <f t="shared" ref="I23:I42" si="9">SQRT(E23^2+H23^2)</f>
        <v>2.6214379255341269</v>
      </c>
      <c r="J23" s="4">
        <f t="shared" ref="J23:J42" si="10">IF(E23=0, 0, ATAN(H23/E23))</f>
        <v>1.257592653589793</v>
      </c>
      <c r="K23" s="7">
        <f t="shared" ref="K23:K42" si="11">IF(E23=0, 0, IF(E23&gt;0, J23, IF(E23&lt;0, IF(H23&gt;0, J23+3.14, IF(H23&lt;0, J23-3.14)))))</f>
        <v>-1.8824073464102071</v>
      </c>
    </row>
    <row r="24" spans="1:11" ht="24.75" customHeight="1" x14ac:dyDescent="0.15">
      <c r="A24" s="4">
        <v>2</v>
      </c>
      <c r="B24" s="7">
        <f t="shared" si="5"/>
        <v>1.6</v>
      </c>
      <c r="C24" s="4">
        <f t="shared" si="6"/>
        <v>0.99780389854618945</v>
      </c>
      <c r="D24" s="4">
        <f t="shared" si="2"/>
        <v>0.31265001665824582</v>
      </c>
      <c r="E24" s="4">
        <f t="shared" si="7"/>
        <v>1.3104539152044352</v>
      </c>
      <c r="F24" s="4">
        <f t="shared" si="3"/>
        <v>1.5891573045850485E-3</v>
      </c>
      <c r="G24" s="4">
        <f t="shared" si="4"/>
        <v>-0.94986839461243189</v>
      </c>
      <c r="H24" s="4">
        <f t="shared" si="8"/>
        <v>-0.9482792373078468</v>
      </c>
      <c r="I24" s="7">
        <f t="shared" si="9"/>
        <v>1.6175669926725709</v>
      </c>
      <c r="J24" s="4">
        <f t="shared" si="10"/>
        <v>-0.62640734641020734</v>
      </c>
      <c r="K24" s="7">
        <f t="shared" si="11"/>
        <v>-0.62640734641020734</v>
      </c>
    </row>
    <row r="25" spans="1:11" ht="24.75" customHeight="1" x14ac:dyDescent="0.15">
      <c r="A25" s="4">
        <v>3</v>
      </c>
      <c r="B25" s="7">
        <f t="shared" si="5"/>
        <v>2.4</v>
      </c>
      <c r="C25" s="4">
        <f t="shared" si="6"/>
        <v>1.7431410330474018E-3</v>
      </c>
      <c r="D25" s="4">
        <f t="shared" si="2"/>
        <v>0.30355901214087672</v>
      </c>
      <c r="E25" s="4">
        <f t="shared" si="7"/>
        <v>0.30530215317392412</v>
      </c>
      <c r="F25" s="4">
        <f t="shared" si="3"/>
        <v>-0.72965760960178616</v>
      </c>
      <c r="G25" s="4">
        <f t="shared" si="4"/>
        <v>0.95281263958243911</v>
      </c>
      <c r="H25" s="4">
        <f t="shared" si="8"/>
        <v>0.22315502998065295</v>
      </c>
      <c r="I25" s="7">
        <f t="shared" si="9"/>
        <v>0.37816341988391783</v>
      </c>
      <c r="J25" s="4">
        <f t="shared" si="10"/>
        <v>0.63118530717958454</v>
      </c>
      <c r="K25" s="7">
        <f t="shared" si="11"/>
        <v>0.63118530717958454</v>
      </c>
    </row>
    <row r="26" spans="1:11" ht="24.75" customHeight="1" x14ac:dyDescent="0.15">
      <c r="A26" s="4">
        <v>4</v>
      </c>
      <c r="B26" s="7">
        <f t="shared" si="5"/>
        <v>3.2</v>
      </c>
      <c r="C26" s="4">
        <f t="shared" si="6"/>
        <v>0.99895264789377536</v>
      </c>
      <c r="D26" s="4">
        <f t="shared" si="2"/>
        <v>-0.80449993416719723</v>
      </c>
      <c r="E26" s="4">
        <f t="shared" si="7"/>
        <v>0.19445271372657813</v>
      </c>
      <c r="F26" s="4">
        <f t="shared" si="3"/>
        <v>3.1819818030646924E-3</v>
      </c>
      <c r="G26" s="4">
        <f t="shared" si="4"/>
        <v>-0.59395273879743615</v>
      </c>
      <c r="H26" s="4">
        <f t="shared" si="8"/>
        <v>-0.59077075699437143</v>
      </c>
      <c r="I26" s="7">
        <f t="shared" si="9"/>
        <v>0.62195011471607042</v>
      </c>
      <c r="J26" s="4">
        <f t="shared" si="10"/>
        <v>-1.2528146928204127</v>
      </c>
      <c r="K26" s="7">
        <f t="shared" si="11"/>
        <v>-1.2528146928204127</v>
      </c>
    </row>
    <row r="27" spans="1:11" ht="24.75" customHeight="1" x14ac:dyDescent="0.15">
      <c r="A27" s="4">
        <v>5</v>
      </c>
      <c r="B27" s="7">
        <f t="shared" si="5"/>
        <v>4</v>
      </c>
      <c r="C27" s="4">
        <f t="shared" si="6"/>
        <v>1.9023974310972136E-5</v>
      </c>
      <c r="D27" s="4">
        <f t="shared" si="2"/>
        <v>0.99995434252921089</v>
      </c>
      <c r="E27" s="4">
        <f t="shared" si="7"/>
        <v>0.99997336650352187</v>
      </c>
      <c r="F27" s="4">
        <f t="shared" si="3"/>
        <v>-4.7779062317607809E-3</v>
      </c>
      <c r="G27" s="4">
        <f t="shared" si="4"/>
        <v>9.5557761052473874E-3</v>
      </c>
      <c r="H27" s="4">
        <f t="shared" si="8"/>
        <v>4.7778698734866065E-3</v>
      </c>
      <c r="I27" s="7">
        <f t="shared" si="9"/>
        <v>0.99998478076264485</v>
      </c>
      <c r="J27" s="4">
        <f t="shared" si="10"/>
        <v>4.77796076938023E-3</v>
      </c>
      <c r="K27" s="7">
        <f t="shared" si="11"/>
        <v>4.77796076938023E-3</v>
      </c>
    </row>
    <row r="28" spans="1:11" ht="24.75" customHeight="1" x14ac:dyDescent="0.15">
      <c r="A28" s="4">
        <v>6</v>
      </c>
      <c r="B28" s="7">
        <f t="shared" si="5"/>
        <v>4.8</v>
      </c>
      <c r="C28" s="4">
        <f t="shared" si="6"/>
        <v>1.0015245550371388</v>
      </c>
      <c r="D28" s="4">
        <f t="shared" si="2"/>
        <v>-0.81570385229611009</v>
      </c>
      <c r="E28" s="4">
        <f t="shared" si="7"/>
        <v>0.18582070274102869</v>
      </c>
      <c r="F28" s="4">
        <f t="shared" si="3"/>
        <v>4.785281447844408E-3</v>
      </c>
      <c r="G28" s="4">
        <f t="shared" si="4"/>
        <v>0.57846972725397283</v>
      </c>
      <c r="H28" s="4">
        <f t="shared" si="8"/>
        <v>0.58325500870181723</v>
      </c>
      <c r="I28" s="7">
        <f t="shared" si="9"/>
        <v>0.61214029335024711</v>
      </c>
      <c r="J28" s="4">
        <f t="shared" si="10"/>
        <v>1.2623706143591706</v>
      </c>
      <c r="K28" s="7">
        <f t="shared" si="11"/>
        <v>1.2623706143591706</v>
      </c>
    </row>
    <row r="29" spans="1:11" ht="24.75" customHeight="1" x14ac:dyDescent="0.15">
      <c r="A29" s="4">
        <v>7</v>
      </c>
      <c r="B29" s="7">
        <f t="shared" si="5"/>
        <v>5.6</v>
      </c>
      <c r="C29" s="4">
        <f t="shared" si="6"/>
        <v>-4.0093136344786506E-3</v>
      </c>
      <c r="D29" s="4">
        <f t="shared" si="2"/>
        <v>0.32171247155761273</v>
      </c>
      <c r="E29" s="4">
        <f t="shared" si="7"/>
        <v>0.31770315792313408</v>
      </c>
      <c r="F29" s="4">
        <f t="shared" si="3"/>
        <v>0.71924386057475564</v>
      </c>
      <c r="G29" s="4">
        <f t="shared" si="4"/>
        <v>-0.94683741246546238</v>
      </c>
      <c r="H29" s="4">
        <f t="shared" si="8"/>
        <v>-0.22759355189070674</v>
      </c>
      <c r="I29" s="7">
        <f t="shared" si="9"/>
        <v>0.39081213059033837</v>
      </c>
      <c r="J29" s="4">
        <f t="shared" si="10"/>
        <v>-0.6216293856408186</v>
      </c>
      <c r="K29" s="7">
        <f t="shared" si="11"/>
        <v>-0.6216293856408186</v>
      </c>
    </row>
    <row r="30" spans="1:11" ht="24.75" customHeight="1" x14ac:dyDescent="0.15">
      <c r="A30" s="4">
        <v>8</v>
      </c>
      <c r="B30" s="7">
        <f t="shared" si="5"/>
        <v>6.4</v>
      </c>
      <c r="C30" s="4">
        <f t="shared" si="6"/>
        <v>1.0087041248507509</v>
      </c>
      <c r="D30" s="4">
        <f t="shared" si="2"/>
        <v>0.29444028815004925</v>
      </c>
      <c r="E30" s="4">
        <f t="shared" si="7"/>
        <v>1.3031444130008001</v>
      </c>
      <c r="F30" s="4">
        <f t="shared" si="3"/>
        <v>6.426151916703567E-3</v>
      </c>
      <c r="G30" s="4">
        <f t="shared" si="4"/>
        <v>0.95566987852192764</v>
      </c>
      <c r="H30" s="4">
        <f t="shared" si="8"/>
        <v>0.96209603043863123</v>
      </c>
      <c r="I30" s="7">
        <f t="shared" si="9"/>
        <v>1.6198191667346611</v>
      </c>
      <c r="J30" s="4">
        <f t="shared" si="10"/>
        <v>0.63596326794896407</v>
      </c>
      <c r="K30" s="7">
        <f t="shared" si="11"/>
        <v>0.63596326794896407</v>
      </c>
    </row>
    <row r="31" spans="1:11" ht="24.75" customHeight="1" x14ac:dyDescent="0.15">
      <c r="A31" s="4">
        <v>9</v>
      </c>
      <c r="B31" s="7">
        <f t="shared" si="5"/>
        <v>7.2</v>
      </c>
      <c r="C31" s="4">
        <f t="shared" si="6"/>
        <v>-2.1898353072435039E-2</v>
      </c>
      <c r="D31" s="4">
        <f t="shared" si="2"/>
        <v>-0.7987875233459053</v>
      </c>
      <c r="E31" s="4">
        <f t="shared" si="7"/>
        <v>-0.82068587641834034</v>
      </c>
      <c r="F31" s="4">
        <f t="shared" si="3"/>
        <v>3.055414808601189</v>
      </c>
      <c r="G31" s="4">
        <f t="shared" si="4"/>
        <v>-0.6016132416652038</v>
      </c>
      <c r="H31" s="4">
        <f t="shared" si="8"/>
        <v>2.4538015669359852</v>
      </c>
      <c r="I31" s="7">
        <f t="shared" si="9"/>
        <v>2.5874055417831268</v>
      </c>
      <c r="J31" s="4">
        <f t="shared" si="10"/>
        <v>-1.2480367320510342</v>
      </c>
      <c r="K31" s="7">
        <f t="shared" si="11"/>
        <v>1.891963267948966</v>
      </c>
    </row>
    <row r="32" spans="1:11" ht="24.75" customHeight="1" x14ac:dyDescent="0.15">
      <c r="A32" s="4">
        <v>10</v>
      </c>
      <c r="B32" s="7">
        <f t="shared" si="5"/>
        <v>8</v>
      </c>
      <c r="C32" s="4">
        <f t="shared" si="6"/>
        <v>5.9997209841989889</v>
      </c>
      <c r="D32" s="4">
        <f t="shared" si="2"/>
        <v>0.99981737428605277</v>
      </c>
      <c r="E32" s="4">
        <f t="shared" si="7"/>
        <v>6.9995383584850419</v>
      </c>
      <c r="F32" s="4">
        <f t="shared" si="3"/>
        <v>4.7778395754416725E-2</v>
      </c>
      <c r="G32" s="4">
        <f t="shared" si="4"/>
        <v>1.911067962535799E-2</v>
      </c>
      <c r="H32" s="4">
        <f t="shared" si="8"/>
        <v>6.6889075379774718E-2</v>
      </c>
      <c r="I32" s="7">
        <f t="shared" si="9"/>
        <v>6.999857954295118</v>
      </c>
      <c r="J32" s="4">
        <f t="shared" si="10"/>
        <v>9.5559215387589387E-3</v>
      </c>
      <c r="K32" s="7">
        <f t="shared" si="11"/>
        <v>9.5559215387589387E-3</v>
      </c>
    </row>
    <row r="33" spans="1:11" ht="24.75" customHeight="1" x14ac:dyDescent="0.15">
      <c r="A33" s="4">
        <v>11</v>
      </c>
      <c r="B33" s="7">
        <f t="shared" si="5"/>
        <v>8.8000000000000007</v>
      </c>
      <c r="C33" s="4">
        <f t="shared" si="6"/>
        <v>2.7196179578770852E-2</v>
      </c>
      <c r="D33" s="4">
        <f t="shared" si="2"/>
        <v>-0.82119433651860385</v>
      </c>
      <c r="E33" s="4">
        <f t="shared" si="7"/>
        <v>-0.793998156939833</v>
      </c>
      <c r="F33" s="4">
        <f t="shared" si="3"/>
        <v>-3.1046509317248723</v>
      </c>
      <c r="G33" s="4">
        <f t="shared" si="4"/>
        <v>0.570648632408569</v>
      </c>
      <c r="H33" s="4">
        <f t="shared" si="8"/>
        <v>-2.5340022993163034</v>
      </c>
      <c r="I33" s="7">
        <f t="shared" si="9"/>
        <v>2.6554850265373675</v>
      </c>
      <c r="J33" s="4">
        <f t="shared" si="10"/>
        <v>1.2671485751285494</v>
      </c>
      <c r="K33" s="7">
        <f t="shared" si="11"/>
        <v>-1.8728514248714507</v>
      </c>
    </row>
    <row r="34" spans="1:11" ht="24.75" customHeight="1" x14ac:dyDescent="0.15">
      <c r="A34" s="4">
        <v>12</v>
      </c>
      <c r="B34" s="7">
        <f t="shared" si="5"/>
        <v>9.6</v>
      </c>
      <c r="C34" s="4">
        <f t="shared" si="6"/>
        <v>0.98670389263103908</v>
      </c>
      <c r="D34" s="4">
        <f t="shared" si="2"/>
        <v>0.33074554930142847</v>
      </c>
      <c r="E34" s="4">
        <f t="shared" si="7"/>
        <v>1.3174494419324676</v>
      </c>
      <c r="F34" s="4">
        <f t="shared" si="3"/>
        <v>9.4291519913903103E-3</v>
      </c>
      <c r="G34" s="4">
        <f t="shared" si="4"/>
        <v>-0.94371996991549156</v>
      </c>
      <c r="H34" s="4">
        <f t="shared" si="8"/>
        <v>-0.93429081792410129</v>
      </c>
      <c r="I34" s="7">
        <f t="shared" si="9"/>
        <v>1.6151075396101204</v>
      </c>
      <c r="J34" s="4">
        <f t="shared" si="10"/>
        <v>-0.61685142487144773</v>
      </c>
      <c r="K34" s="7">
        <f t="shared" si="11"/>
        <v>-0.61685142487144773</v>
      </c>
    </row>
    <row r="35" spans="1:11" ht="24.75" customHeight="1" x14ac:dyDescent="0.15">
      <c r="A35" s="4">
        <v>13</v>
      </c>
      <c r="B35" s="7">
        <f t="shared" si="5"/>
        <v>10.4</v>
      </c>
      <c r="C35" s="4">
        <f t="shared" si="6"/>
        <v>7.6607715190915027E-3</v>
      </c>
      <c r="D35" s="4">
        <f t="shared" si="2"/>
        <v>0.28529467736150937</v>
      </c>
      <c r="E35" s="4">
        <f t="shared" si="7"/>
        <v>0.29295544888060088</v>
      </c>
      <c r="F35" s="4">
        <f t="shared" si="3"/>
        <v>-0.73998397298670515</v>
      </c>
      <c r="G35" s="4">
        <f t="shared" si="4"/>
        <v>0.95843985052229141</v>
      </c>
      <c r="H35" s="4">
        <f t="shared" si="8"/>
        <v>0.21845587753558626</v>
      </c>
      <c r="I35" s="7">
        <f t="shared" si="9"/>
        <v>0.36543927738911347</v>
      </c>
      <c r="J35" s="4">
        <f t="shared" si="10"/>
        <v>0.64074122871836692</v>
      </c>
      <c r="K35" s="7">
        <f t="shared" si="11"/>
        <v>0.64074122871836692</v>
      </c>
    </row>
    <row r="36" spans="1:11" ht="24.75" customHeight="1" x14ac:dyDescent="0.15">
      <c r="A36" s="4">
        <v>14</v>
      </c>
      <c r="B36" s="7">
        <f t="shared" si="5"/>
        <v>11.2</v>
      </c>
      <c r="C36" s="4">
        <f t="shared" si="6"/>
        <v>0.99622612274195488</v>
      </c>
      <c r="D36" s="4">
        <f t="shared" si="2"/>
        <v>-0.79300217128858441</v>
      </c>
      <c r="E36" s="4">
        <f t="shared" si="7"/>
        <v>0.20322395145337047</v>
      </c>
      <c r="F36" s="4">
        <f t="shared" si="3"/>
        <v>1.1106961942354096E-2</v>
      </c>
      <c r="G36" s="4">
        <f t="shared" si="4"/>
        <v>-0.60921880825495744</v>
      </c>
      <c r="H36" s="4">
        <f t="shared" si="8"/>
        <v>-0.59811184631260339</v>
      </c>
      <c r="I36" s="7">
        <f t="shared" si="9"/>
        <v>0.63169435262933382</v>
      </c>
      <c r="J36" s="4">
        <f t="shared" si="10"/>
        <v>-1.2432587712816496</v>
      </c>
      <c r="K36" s="7">
        <f t="shared" si="11"/>
        <v>-1.2432587712816496</v>
      </c>
    </row>
    <row r="37" spans="1:11" ht="24.75" customHeight="1" x14ac:dyDescent="0.15">
      <c r="A37" s="4">
        <v>15</v>
      </c>
      <c r="B37" s="7">
        <f t="shared" si="5"/>
        <v>12</v>
      </c>
      <c r="C37" s="4">
        <f t="shared" si="6"/>
        <v>1.7120737254594509E-4</v>
      </c>
      <c r="D37" s="4">
        <f t="shared" si="2"/>
        <v>0.99958910777777266</v>
      </c>
      <c r="E37" s="4">
        <f t="shared" si="7"/>
        <v>0.9997603151503186</v>
      </c>
      <c r="F37" s="4">
        <f t="shared" si="3"/>
        <v>-1.4332409835100823E-2</v>
      </c>
      <c r="G37" s="4">
        <f t="shared" si="4"/>
        <v>2.8663838054878633E-2</v>
      </c>
      <c r="H37" s="4">
        <f t="shared" si="8"/>
        <v>1.4331428219777811E-2</v>
      </c>
      <c r="I37" s="7">
        <f t="shared" si="9"/>
        <v>0.99986302941167049</v>
      </c>
      <c r="J37" s="4">
        <f t="shared" si="10"/>
        <v>1.433388230814291E-2</v>
      </c>
      <c r="K37" s="7">
        <f t="shared" si="11"/>
        <v>1.433388230814291E-2</v>
      </c>
    </row>
    <row r="38" spans="1:11" ht="24.75" customHeight="1" x14ac:dyDescent="0.15">
      <c r="A38" s="4">
        <v>16</v>
      </c>
      <c r="B38" s="7">
        <f t="shared" si="5"/>
        <v>12.8</v>
      </c>
      <c r="C38" s="4">
        <f t="shared" si="6"/>
        <v>1.003941236015687</v>
      </c>
      <c r="D38" s="4">
        <f t="shared" si="2"/>
        <v>-0.82660983342823191</v>
      </c>
      <c r="E38" s="4">
        <f t="shared" si="7"/>
        <v>0.17733140258745506</v>
      </c>
      <c r="F38" s="4">
        <f t="shared" si="3"/>
        <v>1.2792137135872832E-2</v>
      </c>
      <c r="G38" s="4">
        <f t="shared" si="4"/>
        <v>0.56277542881663789</v>
      </c>
      <c r="H38" s="4">
        <f t="shared" si="8"/>
        <v>0.57556756595251068</v>
      </c>
      <c r="I38" s="7">
        <f t="shared" si="9"/>
        <v>0.60226609511090012</v>
      </c>
      <c r="J38" s="4">
        <f t="shared" si="10"/>
        <v>1.2719265358979364</v>
      </c>
      <c r="K38" s="7">
        <f t="shared" si="11"/>
        <v>1.2719265358979364</v>
      </c>
    </row>
    <row r="39" spans="1:11" ht="24.75" customHeight="1" x14ac:dyDescent="0.15">
      <c r="A39" s="4">
        <v>17</v>
      </c>
      <c r="B39" s="7">
        <f t="shared" si="5"/>
        <v>13.6</v>
      </c>
      <c r="C39" s="4">
        <f t="shared" si="6"/>
        <v>-9.5952696613230692E-3</v>
      </c>
      <c r="D39" s="4">
        <f t="shared" si="2"/>
        <v>0.33974842503473918</v>
      </c>
      <c r="E39" s="4">
        <f t="shared" si="7"/>
        <v>0.33015315537341611</v>
      </c>
      <c r="F39" s="4">
        <f t="shared" si="3"/>
        <v>0.70874564351271829</v>
      </c>
      <c r="G39" s="4">
        <f t="shared" si="4"/>
        <v>-0.9405163516315993</v>
      </c>
      <c r="H39" s="4">
        <f t="shared" si="8"/>
        <v>-0.23177070811888101</v>
      </c>
      <c r="I39" s="7">
        <f t="shared" si="9"/>
        <v>0.40338414339801532</v>
      </c>
      <c r="J39" s="4">
        <f t="shared" si="10"/>
        <v>-0.61207346410205299</v>
      </c>
      <c r="K39" s="7">
        <f t="shared" si="11"/>
        <v>-0.61207346410205299</v>
      </c>
    </row>
    <row r="40" spans="1:11" ht="24.75" customHeight="1" x14ac:dyDescent="0.15">
      <c r="A40" s="4">
        <v>18</v>
      </c>
      <c r="B40" s="7">
        <f t="shared" si="5"/>
        <v>14.4</v>
      </c>
      <c r="C40" s="4">
        <f t="shared" si="6"/>
        <v>1.0194022935780627</v>
      </c>
      <c r="D40" s="4">
        <f t="shared" si="2"/>
        <v>0.27612301490617025</v>
      </c>
      <c r="E40" s="4">
        <f t="shared" si="7"/>
        <v>1.2955253084842329</v>
      </c>
      <c r="F40" s="4">
        <f t="shared" si="3"/>
        <v>1.4612993310588112E-2</v>
      </c>
      <c r="G40" s="4">
        <f t="shared" si="4"/>
        <v>0.96112230264369936</v>
      </c>
      <c r="H40" s="4">
        <f t="shared" si="8"/>
        <v>0.97573529595428743</v>
      </c>
      <c r="I40" s="7">
        <f t="shared" si="9"/>
        <v>1.6218647270022761</v>
      </c>
      <c r="J40" s="4">
        <f t="shared" si="10"/>
        <v>0.64551918948772458</v>
      </c>
      <c r="K40" s="7">
        <f t="shared" si="11"/>
        <v>0.64551918948772458</v>
      </c>
    </row>
    <row r="41" spans="1:11" ht="24.75" customHeight="1" x14ac:dyDescent="0.15">
      <c r="A41" s="6">
        <v>19</v>
      </c>
      <c r="B41" s="7">
        <f t="shared" si="5"/>
        <v>15.2</v>
      </c>
      <c r="C41" s="4">
        <f t="shared" si="6"/>
        <v>-4.5855015502525354E-2</v>
      </c>
      <c r="D41" s="4">
        <f t="shared" si="2"/>
        <v>-0.78714440628432525</v>
      </c>
      <c r="E41" s="4">
        <f t="shared" si="7"/>
        <v>-0.8329994217868506</v>
      </c>
      <c r="F41" s="4">
        <f t="shared" si="3"/>
        <v>3.030461512075771</v>
      </c>
      <c r="G41" s="4">
        <f t="shared" si="4"/>
        <v>-0.61676874406482129</v>
      </c>
      <c r="H41" s="4">
        <f t="shared" si="8"/>
        <v>2.4136927680109497</v>
      </c>
      <c r="I41" s="7">
        <f t="shared" si="9"/>
        <v>2.5533900632385933</v>
      </c>
      <c r="J41" s="4">
        <f t="shared" si="10"/>
        <v>-1.2384808105122755</v>
      </c>
      <c r="K41" s="7">
        <f t="shared" si="11"/>
        <v>1.9015191894877246</v>
      </c>
    </row>
    <row r="42" spans="1:11" ht="24.75" customHeight="1" x14ac:dyDescent="0.15">
      <c r="A42" s="6">
        <v>20</v>
      </c>
      <c r="B42" s="7">
        <f t="shared" si="5"/>
        <v>16</v>
      </c>
      <c r="C42" s="4">
        <f t="shared" si="6"/>
        <v>5.9988839871857538</v>
      </c>
      <c r="D42" s="4">
        <f t="shared" si="2"/>
        <v>0.99926956384851384</v>
      </c>
      <c r="E42" s="4">
        <f t="shared" si="7"/>
        <v>6.9981535510342674</v>
      </c>
      <c r="F42" s="4">
        <f t="shared" si="3"/>
        <v>9.5549520162767243E-2</v>
      </c>
      <c r="G42" s="4">
        <f t="shared" si="4"/>
        <v>3.8214379047694785E-2</v>
      </c>
      <c r="H42" s="4">
        <f t="shared" si="8"/>
        <v>0.13376389921046203</v>
      </c>
      <c r="I42" s="7">
        <f t="shared" si="9"/>
        <v>6.9994318272689471</v>
      </c>
      <c r="J42" s="4">
        <f t="shared" si="10"/>
        <v>1.9111843077517874E-2</v>
      </c>
      <c r="K42" s="7">
        <f t="shared" si="11"/>
        <v>1.9111843077517874E-2</v>
      </c>
    </row>
    <row r="43" spans="1:11" ht="21" customHeight="1" x14ac:dyDescent="0.15">
      <c r="J43" s="1"/>
      <c r="K43" s="1"/>
    </row>
    <row r="44" spans="1:11" ht="21" customHeight="1" x14ac:dyDescent="0.15"/>
    <row r="45" spans="1:11" ht="21" customHeight="1" x14ac:dyDescent="0.15"/>
    <row r="46" spans="1:11" ht="21" customHeight="1" x14ac:dyDescent="0.15"/>
    <row r="47" spans="1:11" ht="21" customHeight="1" x14ac:dyDescent="0.15"/>
    <row r="48" spans="1:11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</sheetData>
  <mergeCells count="5">
    <mergeCell ref="A1:N1"/>
    <mergeCell ref="A2:N2"/>
    <mergeCell ref="D4:F4"/>
    <mergeCell ref="B20:H20"/>
    <mergeCell ref="E6:H9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7"/>
  <sheetViews>
    <sheetView workbookViewId="0">
      <selection activeCell="B5" sqref="B5"/>
    </sheetView>
  </sheetViews>
  <sheetFormatPr defaultRowHeight="13.5" x14ac:dyDescent="0.15"/>
  <sheetData>
    <row r="3" spans="2:14" ht="24" x14ac:dyDescent="0.15">
      <c r="B3" s="50" t="s">
        <v>15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2:14" ht="24" x14ac:dyDescent="0.15">
      <c r="B4" s="12">
        <v>0</v>
      </c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7">
        <v>12</v>
      </c>
    </row>
    <row r="5" spans="2:14" ht="24" x14ac:dyDescent="0.15">
      <c r="B5" s="4"/>
      <c r="C5" s="4" t="e">
        <f t="shared" ref="C5" si="0">#REF!*COS(2*3.14*#REF!*$I$9/$B$4+A5)</f>
        <v>#REF!</v>
      </c>
      <c r="D5" s="4" t="e">
        <f t="shared" ref="D5" si="1">#REF!*COS(2*3.14*#REF!*$J$9/$B$4+A5)</f>
        <v>#REF!</v>
      </c>
      <c r="E5" s="4" t="e">
        <f t="shared" ref="E5" si="2">#REF!*COS(2*3.14*#REF!*$K$9/$B$4+A5)</f>
        <v>#REF!</v>
      </c>
      <c r="F5" s="4" t="e">
        <f t="shared" ref="F5" si="3">#REF!*COS(2*3.14*#REF!*$L$9/$B$4+A5)</f>
        <v>#REF!</v>
      </c>
      <c r="G5" s="4" t="e">
        <f t="shared" ref="G5" si="4">#REF!*COS(2*3.14*#REF!*$M$9/$B$4+A5)</f>
        <v>#REF!</v>
      </c>
      <c r="H5" s="4" t="e">
        <f t="shared" ref="H5" si="5">#REF!*COS(2*3.14*#REF!*$N$9/$B$4+A5)</f>
        <v>#REF!</v>
      </c>
      <c r="I5" s="4" t="e">
        <f t="shared" ref="I5" si="6">#REF!*COS(2*3.14*#REF!*$O$9/$B$4+A5)</f>
        <v>#REF!</v>
      </c>
      <c r="J5" s="4" t="e">
        <f t="shared" ref="J5" si="7">#REF!*COS(2*3.14*#REF!*$P$9/$B$4+A5)</f>
        <v>#REF!</v>
      </c>
      <c r="K5" s="4" t="e">
        <f t="shared" ref="K5" si="8">#REF!*COS(2*3.14*#REF!*$Q$9/$B$4+A5)</f>
        <v>#REF!</v>
      </c>
      <c r="L5" s="4" t="e">
        <f t="shared" ref="L5" si="9">#REF!*COS(2*3.14*#REF!*$R$9/$B$4+A5)</f>
        <v>#REF!</v>
      </c>
      <c r="M5" s="4" t="e">
        <f t="shared" ref="M5" si="10">#REF!*COS(2*3.14*#REF!*$S$9/$B$4+A5)</f>
        <v>#REF!</v>
      </c>
      <c r="N5" s="10" t="e">
        <f t="shared" ref="N5" si="11">#REF!*COS(2*3.14*#REF!*$T$9/$B$4+A5)</f>
        <v>#REF!</v>
      </c>
    </row>
    <row r="6" spans="2:14" ht="24" x14ac:dyDescent="0.15">
      <c r="B6" s="4" t="e">
        <f t="shared" ref="B6" si="12">#REF!*COS(2*3.14*#REF!*$H$9/$B$4+A6)</f>
        <v>#REF!</v>
      </c>
      <c r="C6" s="4" t="e">
        <f t="shared" ref="C6" si="13">#REF!*COS(2*3.14*#REF!*$I$9/$B$4+A6)</f>
        <v>#REF!</v>
      </c>
      <c r="D6" s="4" t="e">
        <f t="shared" ref="D6" si="14">#REF!*COS(2*3.14*#REF!*$J$9/$B$4+A6)</f>
        <v>#REF!</v>
      </c>
      <c r="E6" s="4" t="e">
        <f t="shared" ref="E6" si="15">#REF!*COS(2*3.14*#REF!*$K$9/$B$4+A6)</f>
        <v>#REF!</v>
      </c>
      <c r="F6" s="4" t="e">
        <f t="shared" ref="F6" si="16">#REF!*COS(2*3.14*#REF!*$L$9/$B$4+A6)</f>
        <v>#REF!</v>
      </c>
      <c r="G6" s="4" t="e">
        <f t="shared" ref="G6" si="17">#REF!*COS(2*3.14*#REF!*$M$9/$B$4+A6)</f>
        <v>#REF!</v>
      </c>
      <c r="H6" s="4" t="e">
        <f t="shared" ref="H6" si="18">#REF!*COS(2*3.14*#REF!*$N$9/$B$4+A6)</f>
        <v>#REF!</v>
      </c>
      <c r="I6" s="4" t="e">
        <f t="shared" ref="I6" si="19">#REF!*COS(2*3.14*#REF!*$O$9/$B$4+A6)</f>
        <v>#REF!</v>
      </c>
      <c r="J6" s="4" t="e">
        <f t="shared" ref="J6" si="20">#REF!*COS(2*3.14*#REF!*$P$9/$B$4+A6)</f>
        <v>#REF!</v>
      </c>
      <c r="K6" s="4" t="e">
        <f t="shared" ref="K6" si="21">#REF!*COS(2*3.14*#REF!*$Q$9/$B$4+A6)</f>
        <v>#REF!</v>
      </c>
      <c r="L6" s="4" t="e">
        <f t="shared" ref="L6" si="22">#REF!*COS(2*3.14*#REF!*$R$9/$B$4+A6)</f>
        <v>#REF!</v>
      </c>
      <c r="M6" s="4" t="e">
        <f t="shared" ref="M6" si="23">#REF!*COS(2*3.14*#REF!*$S$9/$B$4+A6)</f>
        <v>#REF!</v>
      </c>
      <c r="N6" s="10" t="e">
        <f t="shared" ref="N6" si="24">#REF!*COS(2*3.14*#REF!*$T$9/$B$4+A6)</f>
        <v>#REF!</v>
      </c>
    </row>
    <row r="7" spans="2:14" ht="24" x14ac:dyDescent="0.15">
      <c r="B7" s="4" t="e">
        <f t="shared" ref="B7" si="25">#REF!*COS(2*3.14*#REF!*$H$9/$B$4+A7)</f>
        <v>#REF!</v>
      </c>
      <c r="C7" s="4" t="e">
        <f t="shared" ref="C7" si="26">#REF!*COS(2*3.14*#REF!*$I$9/$B$4+A7)</f>
        <v>#REF!</v>
      </c>
      <c r="D7" s="4" t="e">
        <f t="shared" ref="D7" si="27">#REF!*COS(2*3.14*#REF!*$J$9/$B$4+A7)</f>
        <v>#REF!</v>
      </c>
      <c r="E7" s="4" t="e">
        <f t="shared" ref="E7" si="28">#REF!*COS(2*3.14*#REF!*$K$9/$B$4+A7)</f>
        <v>#REF!</v>
      </c>
      <c r="F7" s="4" t="e">
        <f t="shared" ref="F7" si="29">#REF!*COS(2*3.14*#REF!*$L$9/$B$4+A7)</f>
        <v>#REF!</v>
      </c>
      <c r="G7" s="4" t="e">
        <f t="shared" ref="G7" si="30">#REF!*COS(2*3.14*#REF!*$M$9/$B$4+A7)</f>
        <v>#REF!</v>
      </c>
      <c r="H7" s="4" t="e">
        <f t="shared" ref="H7" si="31">#REF!*COS(2*3.14*#REF!*$N$9/$B$4+A7)</f>
        <v>#REF!</v>
      </c>
      <c r="I7" s="4" t="e">
        <f t="shared" ref="I7" si="32">#REF!*COS(2*3.14*#REF!*$O$9/$B$4+A7)</f>
        <v>#REF!</v>
      </c>
      <c r="J7" s="4" t="e">
        <f t="shared" ref="J7" si="33">#REF!*COS(2*3.14*#REF!*$P$9/$B$4+A7)</f>
        <v>#REF!</v>
      </c>
      <c r="K7" s="4" t="e">
        <f t="shared" ref="K7" si="34">#REF!*COS(2*3.14*#REF!*$Q$9/$B$4+A7)</f>
        <v>#REF!</v>
      </c>
      <c r="L7" s="4" t="e">
        <f t="shared" ref="L7" si="35">#REF!*COS(2*3.14*#REF!*$R$9/$B$4+A7)</f>
        <v>#REF!</v>
      </c>
      <c r="M7" s="4" t="e">
        <f t="shared" ref="M7" si="36">#REF!*COS(2*3.14*#REF!*$S$9/$B$4+A7)</f>
        <v>#REF!</v>
      </c>
      <c r="N7" s="10" t="e">
        <f t="shared" ref="N7" si="37">#REF!*COS(2*3.14*#REF!*$T$9/$B$4+A7)</f>
        <v>#REF!</v>
      </c>
    </row>
    <row r="8" spans="2:14" ht="24" x14ac:dyDescent="0.15">
      <c r="B8" s="4" t="e">
        <f t="shared" ref="B8" si="38">#REF!*COS(2*3.14*#REF!*$H$9/$B$4+A8)</f>
        <v>#REF!</v>
      </c>
      <c r="C8" s="4" t="e">
        <f t="shared" ref="C8" si="39">#REF!*COS(2*3.14*#REF!*$I$9/$B$4+A8)</f>
        <v>#REF!</v>
      </c>
      <c r="D8" s="4" t="e">
        <f t="shared" ref="D8" si="40">#REF!*COS(2*3.14*#REF!*$J$9/$B$4+A8)</f>
        <v>#REF!</v>
      </c>
      <c r="E8" s="4" t="e">
        <f t="shared" ref="E8" si="41">#REF!*COS(2*3.14*#REF!*$K$9/$B$4+A8)</f>
        <v>#REF!</v>
      </c>
      <c r="F8" s="4" t="e">
        <f t="shared" ref="F8" si="42">#REF!*COS(2*3.14*#REF!*$L$9/$B$4+A8)</f>
        <v>#REF!</v>
      </c>
      <c r="G8" s="4" t="e">
        <f t="shared" ref="G8" si="43">#REF!*COS(2*3.14*#REF!*$M$9/$B$4+A8)</f>
        <v>#REF!</v>
      </c>
      <c r="H8" s="4" t="e">
        <f t="shared" ref="H8" si="44">#REF!*COS(2*3.14*#REF!*$N$9/$B$4+A8)</f>
        <v>#REF!</v>
      </c>
      <c r="I8" s="4" t="e">
        <f t="shared" ref="I8" si="45">#REF!*COS(2*3.14*#REF!*$O$9/$B$4+A8)</f>
        <v>#REF!</v>
      </c>
      <c r="J8" s="4" t="e">
        <f t="shared" ref="J8" si="46">#REF!*COS(2*3.14*#REF!*$P$9/$B$4+A8)</f>
        <v>#REF!</v>
      </c>
      <c r="K8" s="4" t="e">
        <f t="shared" ref="K8" si="47">#REF!*COS(2*3.14*#REF!*$Q$9/$B$4+A8)</f>
        <v>#REF!</v>
      </c>
      <c r="L8" s="4" t="e">
        <f t="shared" ref="L8" si="48">#REF!*COS(2*3.14*#REF!*$R$9/$B$4+A8)</f>
        <v>#REF!</v>
      </c>
      <c r="M8" s="4" t="e">
        <f t="shared" ref="M8" si="49">#REF!*COS(2*3.14*#REF!*$S$9/$B$4+A8)</f>
        <v>#REF!</v>
      </c>
      <c r="N8" s="10" t="e">
        <f t="shared" ref="N8" si="50">#REF!*COS(2*3.14*#REF!*$T$9/$B$4+A8)</f>
        <v>#REF!</v>
      </c>
    </row>
    <row r="9" spans="2:14" ht="24" x14ac:dyDescent="0.15">
      <c r="B9" s="4" t="e">
        <f t="shared" ref="B9" si="51">#REF!*COS(2*3.14*#REF!*$H$9/$B$4+A9)</f>
        <v>#REF!</v>
      </c>
      <c r="C9" s="4" t="e">
        <f t="shared" ref="C9" si="52">#REF!*COS(2*3.14*#REF!*$I$9/$B$4+A9)</f>
        <v>#REF!</v>
      </c>
      <c r="D9" s="4" t="e">
        <f t="shared" ref="D9" si="53">#REF!*COS(2*3.14*#REF!*$J$9/$B$4+A9)</f>
        <v>#REF!</v>
      </c>
      <c r="E9" s="4" t="e">
        <f t="shared" ref="E9" si="54">#REF!*COS(2*3.14*#REF!*$K$9/$B$4+A9)</f>
        <v>#REF!</v>
      </c>
      <c r="F9" s="4" t="e">
        <f t="shared" ref="F9" si="55">#REF!*COS(2*3.14*#REF!*$L$9/$B$4+A9)</f>
        <v>#REF!</v>
      </c>
      <c r="G9" s="4" t="e">
        <f t="shared" ref="G9" si="56">#REF!*COS(2*3.14*#REF!*$M$9/$B$4+A9)</f>
        <v>#REF!</v>
      </c>
      <c r="H9" s="4" t="e">
        <f t="shared" ref="H9" si="57">#REF!*COS(2*3.14*#REF!*$N$9/$B$4+A9)</f>
        <v>#REF!</v>
      </c>
      <c r="I9" s="4" t="e">
        <f t="shared" ref="I9" si="58">#REF!*COS(2*3.14*#REF!*$O$9/$B$4+A9)</f>
        <v>#REF!</v>
      </c>
      <c r="J9" s="4" t="e">
        <f t="shared" ref="J9" si="59">#REF!*COS(2*3.14*#REF!*$P$9/$B$4+A9)</f>
        <v>#REF!</v>
      </c>
      <c r="K9" s="4" t="e">
        <f t="shared" ref="K9" si="60">#REF!*COS(2*3.14*#REF!*$Q$9/$B$4+A9)</f>
        <v>#REF!</v>
      </c>
      <c r="L9" s="4" t="e">
        <f t="shared" ref="L9" si="61">#REF!*COS(2*3.14*#REF!*$R$9/$B$4+A9)</f>
        <v>#REF!</v>
      </c>
      <c r="M9" s="4" t="e">
        <f t="shared" ref="M9" si="62">#REF!*COS(2*3.14*#REF!*$S$9/$B$4+A9)</f>
        <v>#REF!</v>
      </c>
      <c r="N9" s="10" t="e">
        <f t="shared" ref="N9" si="63">#REF!*COS(2*3.14*#REF!*$T$9/$B$4+A9)</f>
        <v>#REF!</v>
      </c>
    </row>
    <row r="10" spans="2:14" ht="24" x14ac:dyDescent="0.15">
      <c r="B10" s="4" t="e">
        <f t="shared" ref="B10" si="64">#REF!*COS(2*3.14*#REF!*$H$9/$B$4+A10)</f>
        <v>#REF!</v>
      </c>
      <c r="C10" s="4" t="e">
        <f t="shared" ref="C10" si="65">#REF!*COS(2*3.14*#REF!*$I$9/$B$4+A10)</f>
        <v>#REF!</v>
      </c>
      <c r="D10" s="4" t="e">
        <f t="shared" ref="D10" si="66">#REF!*COS(2*3.14*#REF!*$J$9/$B$4+A10)</f>
        <v>#REF!</v>
      </c>
      <c r="E10" s="4" t="e">
        <f t="shared" ref="E10" si="67">#REF!*COS(2*3.14*#REF!*$K$9/$B$4+A10)</f>
        <v>#REF!</v>
      </c>
      <c r="F10" s="4" t="e">
        <f t="shared" ref="F10" si="68">#REF!*COS(2*3.14*#REF!*$L$9/$B$4+A10)</f>
        <v>#REF!</v>
      </c>
      <c r="G10" s="4" t="e">
        <f t="shared" ref="G10" si="69">#REF!*COS(2*3.14*#REF!*$M$9/$B$4+A10)</f>
        <v>#REF!</v>
      </c>
      <c r="H10" s="4" t="e">
        <f t="shared" ref="H10" si="70">#REF!*COS(2*3.14*#REF!*$N$9/$B$4+A10)</f>
        <v>#REF!</v>
      </c>
      <c r="I10" s="4" t="e">
        <f t="shared" ref="I10" si="71">#REF!*COS(2*3.14*#REF!*$O$9/$B$4+A10)</f>
        <v>#REF!</v>
      </c>
      <c r="J10" s="4" t="e">
        <f t="shared" ref="J10" si="72">#REF!*COS(2*3.14*#REF!*$P$9/$B$4+A10)</f>
        <v>#REF!</v>
      </c>
      <c r="K10" s="4" t="e">
        <f t="shared" ref="K10" si="73">#REF!*COS(2*3.14*#REF!*$Q$9/$B$4+A10)</f>
        <v>#REF!</v>
      </c>
      <c r="L10" s="4" t="e">
        <f t="shared" ref="L10" si="74">#REF!*COS(2*3.14*#REF!*$R$9/$B$4+A10)</f>
        <v>#REF!</v>
      </c>
      <c r="M10" s="4" t="e">
        <f t="shared" ref="M10" si="75">#REF!*COS(2*3.14*#REF!*$S$9/$B$4+A10)</f>
        <v>#REF!</v>
      </c>
      <c r="N10" s="10" t="e">
        <f t="shared" ref="N10" si="76">#REF!*COS(2*3.14*#REF!*$T$9/$B$4+A10)</f>
        <v>#REF!</v>
      </c>
    </row>
    <row r="11" spans="2:14" ht="24" x14ac:dyDescent="0.15">
      <c r="B11" s="4" t="e">
        <f t="shared" ref="B11" si="77">#REF!*COS(2*3.14*#REF!*$H$9/$B$4+A11)</f>
        <v>#REF!</v>
      </c>
      <c r="C11" s="4" t="e">
        <f t="shared" ref="C11" si="78">#REF!*COS(2*3.14*#REF!*$I$9/$B$4+A11)</f>
        <v>#REF!</v>
      </c>
      <c r="D11" s="4" t="e">
        <f t="shared" ref="D11" si="79">#REF!*COS(2*3.14*#REF!*$J$9/$B$4+A11)</f>
        <v>#REF!</v>
      </c>
      <c r="E11" s="4" t="e">
        <f t="shared" ref="E11" si="80">#REF!*COS(2*3.14*#REF!*$K$9/$B$4+A11)</f>
        <v>#REF!</v>
      </c>
      <c r="F11" s="4" t="e">
        <f t="shared" ref="F11" si="81">#REF!*COS(2*3.14*#REF!*$L$9/$B$4+A11)</f>
        <v>#REF!</v>
      </c>
      <c r="G11" s="4" t="e">
        <f t="shared" ref="G11" si="82">#REF!*COS(2*3.14*#REF!*$M$9/$B$4+A11)</f>
        <v>#REF!</v>
      </c>
      <c r="H11" s="4" t="e">
        <f t="shared" ref="H11" si="83">#REF!*COS(2*3.14*#REF!*$N$9/$B$4+A11)</f>
        <v>#REF!</v>
      </c>
      <c r="I11" s="4" t="e">
        <f t="shared" ref="I11" si="84">#REF!*COS(2*3.14*#REF!*$O$9/$B$4+A11)</f>
        <v>#REF!</v>
      </c>
      <c r="J11" s="4" t="e">
        <f t="shared" ref="J11" si="85">#REF!*COS(2*3.14*#REF!*$P$9/$B$4+A11)</f>
        <v>#REF!</v>
      </c>
      <c r="K11" s="4" t="e">
        <f t="shared" ref="K11" si="86">#REF!*COS(2*3.14*#REF!*$Q$9/$B$4+A11)</f>
        <v>#REF!</v>
      </c>
      <c r="L11" s="4" t="e">
        <f t="shared" ref="L11" si="87">#REF!*COS(2*3.14*#REF!*$R$9/$B$4+A11)</f>
        <v>#REF!</v>
      </c>
      <c r="M11" s="4" t="e">
        <f t="shared" ref="M11" si="88">#REF!*COS(2*3.14*#REF!*$S$9/$B$4+A11)</f>
        <v>#REF!</v>
      </c>
      <c r="N11" s="10" t="e">
        <f t="shared" ref="N11" si="89">#REF!*COS(2*3.14*#REF!*$T$9/$B$4+A11)</f>
        <v>#REF!</v>
      </c>
    </row>
    <row r="12" spans="2:14" ht="24" x14ac:dyDescent="0.15">
      <c r="B12" s="4" t="e">
        <f t="shared" ref="B12" si="90">#REF!*COS(2*3.14*#REF!*$H$9/$B$4+A12)</f>
        <v>#REF!</v>
      </c>
      <c r="C12" s="4" t="e">
        <f t="shared" ref="C12" si="91">#REF!*COS(2*3.14*#REF!*$I$9/$B$4+A12)</f>
        <v>#REF!</v>
      </c>
      <c r="D12" s="4" t="e">
        <f t="shared" ref="D12" si="92">#REF!*COS(2*3.14*#REF!*$J$9/$B$4+A12)</f>
        <v>#REF!</v>
      </c>
      <c r="E12" s="4" t="e">
        <f t="shared" ref="E12" si="93">#REF!*COS(2*3.14*#REF!*$K$9/$B$4+A12)</f>
        <v>#REF!</v>
      </c>
      <c r="F12" s="4" t="e">
        <f t="shared" ref="F12" si="94">#REF!*COS(2*3.14*#REF!*$L$9/$B$4+A12)</f>
        <v>#REF!</v>
      </c>
      <c r="G12" s="4" t="e">
        <f t="shared" ref="G12" si="95">#REF!*COS(2*3.14*#REF!*$M$9/$B$4+A12)</f>
        <v>#REF!</v>
      </c>
      <c r="H12" s="4" t="e">
        <f t="shared" ref="H12" si="96">#REF!*COS(2*3.14*#REF!*$N$9/$B$4+A12)</f>
        <v>#REF!</v>
      </c>
      <c r="I12" s="4" t="e">
        <f t="shared" ref="I12" si="97">#REF!*COS(2*3.14*#REF!*$O$9/$B$4+A12)</f>
        <v>#REF!</v>
      </c>
      <c r="J12" s="4" t="e">
        <f t="shared" ref="J12" si="98">#REF!*COS(2*3.14*#REF!*$P$9/$B$4+A12)</f>
        <v>#REF!</v>
      </c>
      <c r="K12" s="4" t="e">
        <f t="shared" ref="K12" si="99">#REF!*COS(2*3.14*#REF!*$Q$9/$B$4+A12)</f>
        <v>#REF!</v>
      </c>
      <c r="L12" s="4" t="e">
        <f t="shared" ref="L12" si="100">#REF!*COS(2*3.14*#REF!*$R$9/$B$4+A12)</f>
        <v>#REF!</v>
      </c>
      <c r="M12" s="4" t="e">
        <f t="shared" ref="M12" si="101">#REF!*COS(2*3.14*#REF!*$S$9/$B$4+A12)</f>
        <v>#REF!</v>
      </c>
      <c r="N12" s="10" t="e">
        <f t="shared" ref="N12" si="102">#REF!*COS(2*3.14*#REF!*$T$9/$B$4+A12)</f>
        <v>#REF!</v>
      </c>
    </row>
    <row r="13" spans="2:14" ht="24" x14ac:dyDescent="0.15">
      <c r="B13" s="4" t="e">
        <f t="shared" ref="B13" si="103">#REF!*COS(2*3.14*#REF!*$H$9/$B$4+A13)</f>
        <v>#REF!</v>
      </c>
      <c r="C13" s="4" t="e">
        <f t="shared" ref="C13" si="104">#REF!*COS(2*3.14*#REF!*$I$9/$B$4+A13)</f>
        <v>#REF!</v>
      </c>
      <c r="D13" s="4" t="e">
        <f t="shared" ref="D13" si="105">#REF!*COS(2*3.14*#REF!*$J$9/$B$4+A13)</f>
        <v>#REF!</v>
      </c>
      <c r="E13" s="4" t="e">
        <f t="shared" ref="E13" si="106">#REF!*COS(2*3.14*#REF!*$K$9/$B$4+A13)</f>
        <v>#REF!</v>
      </c>
      <c r="F13" s="4" t="e">
        <f t="shared" ref="F13" si="107">#REF!*COS(2*3.14*#REF!*$L$9/$B$4+A13)</f>
        <v>#REF!</v>
      </c>
      <c r="G13" s="4" t="e">
        <f t="shared" ref="G13" si="108">#REF!*COS(2*3.14*#REF!*$M$9/$B$4+A13)</f>
        <v>#REF!</v>
      </c>
      <c r="H13" s="4" t="e">
        <f t="shared" ref="H13" si="109">#REF!*COS(2*3.14*#REF!*$N$9/$B$4+A13)</f>
        <v>#REF!</v>
      </c>
      <c r="I13" s="4" t="e">
        <f t="shared" ref="I13" si="110">#REF!*COS(2*3.14*#REF!*$O$9/$B$4+A13)</f>
        <v>#REF!</v>
      </c>
      <c r="J13" s="4" t="e">
        <f t="shared" ref="J13" si="111">#REF!*COS(2*3.14*#REF!*$P$9/$B$4+A13)</f>
        <v>#REF!</v>
      </c>
      <c r="K13" s="4" t="e">
        <f t="shared" ref="K13" si="112">#REF!*COS(2*3.14*#REF!*$Q$9/$B$4+A13)</f>
        <v>#REF!</v>
      </c>
      <c r="L13" s="4" t="e">
        <f t="shared" ref="L13" si="113">#REF!*COS(2*3.14*#REF!*$R$9/$B$4+A13)</f>
        <v>#REF!</v>
      </c>
      <c r="M13" s="4" t="e">
        <f t="shared" ref="M13" si="114">#REF!*COS(2*3.14*#REF!*$S$9/$B$4+A13)</f>
        <v>#REF!</v>
      </c>
      <c r="N13" s="10" t="e">
        <f t="shared" ref="N13" si="115">#REF!*COS(2*3.14*#REF!*$T$9/$B$4+A13)</f>
        <v>#REF!</v>
      </c>
    </row>
    <row r="14" spans="2:14" ht="24" x14ac:dyDescent="0.15">
      <c r="B14" s="4" t="e">
        <f t="shared" ref="B14" si="116">#REF!*COS(2*3.14*#REF!*$H$9/$B$4+A14)</f>
        <v>#REF!</v>
      </c>
      <c r="C14" s="4" t="e">
        <f t="shared" ref="C14" si="117">#REF!*COS(2*3.14*#REF!*$I$9/$B$4+A14)</f>
        <v>#REF!</v>
      </c>
      <c r="D14" s="4" t="e">
        <f t="shared" ref="D14" si="118">#REF!*COS(2*3.14*#REF!*$J$9/$B$4+A14)</f>
        <v>#REF!</v>
      </c>
      <c r="E14" s="4" t="e">
        <f t="shared" ref="E14" si="119">#REF!*COS(2*3.14*#REF!*$K$9/$B$4+A14)</f>
        <v>#REF!</v>
      </c>
      <c r="F14" s="4" t="e">
        <f t="shared" ref="F14" si="120">#REF!*COS(2*3.14*#REF!*$L$9/$B$4+A14)</f>
        <v>#REF!</v>
      </c>
      <c r="G14" s="4" t="e">
        <f t="shared" ref="G14" si="121">#REF!*COS(2*3.14*#REF!*$M$9/$B$4+A14)</f>
        <v>#REF!</v>
      </c>
      <c r="H14" s="4" t="e">
        <f t="shared" ref="H14" si="122">#REF!*COS(2*3.14*#REF!*$N$9/$B$4+A14)</f>
        <v>#REF!</v>
      </c>
      <c r="I14" s="4" t="e">
        <f t="shared" ref="I14" si="123">#REF!*COS(2*3.14*#REF!*$O$9/$B$4+A14)</f>
        <v>#REF!</v>
      </c>
      <c r="J14" s="4" t="e">
        <f t="shared" ref="J14" si="124">#REF!*COS(2*3.14*#REF!*$P$9/$B$4+A14)</f>
        <v>#REF!</v>
      </c>
      <c r="K14" s="4" t="e">
        <f t="shared" ref="K14" si="125">#REF!*COS(2*3.14*#REF!*$Q$9/$B$4+A14)</f>
        <v>#REF!</v>
      </c>
      <c r="L14" s="4" t="e">
        <f t="shared" ref="L14" si="126">#REF!*COS(2*3.14*#REF!*$R$9/$B$4+A14)</f>
        <v>#REF!</v>
      </c>
      <c r="M14" s="4" t="e">
        <f t="shared" ref="M14" si="127">#REF!*COS(2*3.14*#REF!*$S$9/$B$4+A14)</f>
        <v>#REF!</v>
      </c>
      <c r="N14" s="10" t="e">
        <f t="shared" ref="N14" si="128">#REF!*COS(2*3.14*#REF!*$T$9/$B$4+A14)</f>
        <v>#REF!</v>
      </c>
    </row>
    <row r="15" spans="2:14" ht="24" x14ac:dyDescent="0.15">
      <c r="B15" s="4" t="e">
        <f t="shared" ref="B15" si="129">#REF!*COS(2*3.14*#REF!*$H$9/$B$4+A15)</f>
        <v>#REF!</v>
      </c>
      <c r="C15" s="4" t="e">
        <f t="shared" ref="C15" si="130">#REF!*COS(2*3.14*#REF!*$I$9/$B$4+A15)</f>
        <v>#REF!</v>
      </c>
      <c r="D15" s="4" t="e">
        <f t="shared" ref="D15" si="131">#REF!*COS(2*3.14*#REF!*$J$9/$B$4+A15)</f>
        <v>#REF!</v>
      </c>
      <c r="E15" s="4" t="e">
        <f t="shared" ref="E15" si="132">#REF!*COS(2*3.14*#REF!*$K$9/$B$4+A15)</f>
        <v>#REF!</v>
      </c>
      <c r="F15" s="4" t="e">
        <f t="shared" ref="F15" si="133">#REF!*COS(2*3.14*#REF!*$L$9/$B$4+A15)</f>
        <v>#REF!</v>
      </c>
      <c r="G15" s="4" t="e">
        <f t="shared" ref="G15" si="134">#REF!*COS(2*3.14*#REF!*$M$9/$B$4+A15)</f>
        <v>#REF!</v>
      </c>
      <c r="H15" s="4" t="e">
        <f t="shared" ref="H15" si="135">#REF!*COS(2*3.14*#REF!*$N$9/$B$4+A15)</f>
        <v>#REF!</v>
      </c>
      <c r="I15" s="4" t="e">
        <f t="shared" ref="I15" si="136">#REF!*COS(2*3.14*#REF!*$O$9/$B$4+A15)</f>
        <v>#REF!</v>
      </c>
      <c r="J15" s="4" t="e">
        <f t="shared" ref="J15" si="137">#REF!*COS(2*3.14*#REF!*$P$9/$B$4+A15)</f>
        <v>#REF!</v>
      </c>
      <c r="K15" s="4" t="e">
        <f t="shared" ref="K15" si="138">#REF!*COS(2*3.14*#REF!*$Q$9/$B$4+A15)</f>
        <v>#REF!</v>
      </c>
      <c r="L15" s="4" t="e">
        <f t="shared" ref="L15" si="139">#REF!*COS(2*3.14*#REF!*$R$9/$B$4+A15)</f>
        <v>#REF!</v>
      </c>
      <c r="M15" s="4" t="e">
        <f t="shared" ref="M15" si="140">#REF!*COS(2*3.14*#REF!*$S$9/$B$4+A15)</f>
        <v>#REF!</v>
      </c>
      <c r="N15" s="10" t="e">
        <f t="shared" ref="N15" si="141">#REF!*COS(2*3.14*#REF!*$T$9/$B$4+A15)</f>
        <v>#REF!</v>
      </c>
    </row>
    <row r="16" spans="2:14" ht="24" x14ac:dyDescent="0.15">
      <c r="B16" s="4" t="e">
        <f t="shared" ref="B16" si="142">#REF!*COS(2*3.14*#REF!*$H$9/$B$4+A16)</f>
        <v>#REF!</v>
      </c>
      <c r="C16" s="4" t="e">
        <f t="shared" ref="C16" si="143">#REF!*COS(2*3.14*#REF!*$I$9/$B$4+A16)</f>
        <v>#REF!</v>
      </c>
      <c r="D16" s="4" t="e">
        <f t="shared" ref="D16" si="144">#REF!*COS(2*3.14*#REF!*$J$9/$B$4+A16)</f>
        <v>#REF!</v>
      </c>
      <c r="E16" s="4" t="e">
        <f t="shared" ref="E16" si="145">#REF!*COS(2*3.14*#REF!*$K$9/$B$4+A16)</f>
        <v>#REF!</v>
      </c>
      <c r="F16" s="4" t="e">
        <f t="shared" ref="F16" si="146">#REF!*COS(2*3.14*#REF!*$L$9/$B$4+A16)</f>
        <v>#REF!</v>
      </c>
      <c r="G16" s="4" t="e">
        <f t="shared" ref="G16" si="147">#REF!*COS(2*3.14*#REF!*$M$9/$B$4+A16)</f>
        <v>#REF!</v>
      </c>
      <c r="H16" s="4" t="e">
        <f t="shared" ref="H16" si="148">#REF!*COS(2*3.14*#REF!*$N$9/$B$4+A16)</f>
        <v>#REF!</v>
      </c>
      <c r="I16" s="4" t="e">
        <f t="shared" ref="I16" si="149">#REF!*COS(2*3.14*#REF!*$O$9/$B$4+A16)</f>
        <v>#REF!</v>
      </c>
      <c r="J16" s="4" t="e">
        <f t="shared" ref="J16" si="150">#REF!*COS(2*3.14*#REF!*$P$9/$B$4+A16)</f>
        <v>#REF!</v>
      </c>
      <c r="K16" s="4" t="e">
        <f t="shared" ref="K16" si="151">#REF!*COS(2*3.14*#REF!*$Q$9/$B$4+A16)</f>
        <v>#REF!</v>
      </c>
      <c r="L16" s="4" t="e">
        <f t="shared" ref="L16" si="152">#REF!*COS(2*3.14*#REF!*$R$9/$B$4+A16)</f>
        <v>#REF!</v>
      </c>
      <c r="M16" s="4" t="e">
        <f t="shared" ref="M16" si="153">#REF!*COS(2*3.14*#REF!*$S$9/$B$4+A16)</f>
        <v>#REF!</v>
      </c>
      <c r="N16" s="10" t="e">
        <f t="shared" ref="N16" si="154">#REF!*COS(2*3.14*#REF!*$T$9/$B$4+A16)</f>
        <v>#REF!</v>
      </c>
    </row>
    <row r="17" spans="2:14" ht="24" x14ac:dyDescent="0.15">
      <c r="B17" s="4" t="e">
        <f t="shared" ref="B17" si="155">#REF!*COS(2*3.14*#REF!*$H$9/$B$4+A17)</f>
        <v>#REF!</v>
      </c>
      <c r="C17" s="4" t="e">
        <f t="shared" ref="C17" si="156">#REF!*COS(2*3.14*#REF!*$I$9/$B$4+A17)</f>
        <v>#REF!</v>
      </c>
      <c r="D17" s="4" t="e">
        <f t="shared" ref="D17" si="157">#REF!*COS(2*3.14*#REF!*$J$9/$B$4+A17)</f>
        <v>#REF!</v>
      </c>
      <c r="E17" s="4" t="e">
        <f t="shared" ref="E17" si="158">#REF!*COS(2*3.14*#REF!*$K$9/$B$4+A17)</f>
        <v>#REF!</v>
      </c>
      <c r="F17" s="4" t="e">
        <f t="shared" ref="F17" si="159">#REF!*COS(2*3.14*#REF!*$L$9/$B$4+A17)</f>
        <v>#REF!</v>
      </c>
      <c r="G17" s="4" t="e">
        <f t="shared" ref="G17" si="160">#REF!*COS(2*3.14*#REF!*$M$9/$B$4+A17)</f>
        <v>#REF!</v>
      </c>
      <c r="H17" s="4" t="e">
        <f t="shared" ref="H17" si="161">#REF!*COS(2*3.14*#REF!*$N$9/$B$4+A17)</f>
        <v>#REF!</v>
      </c>
      <c r="I17" s="4" t="e">
        <f t="shared" ref="I17" si="162">#REF!*COS(2*3.14*#REF!*$O$9/$B$4+A17)</f>
        <v>#REF!</v>
      </c>
      <c r="J17" s="4" t="e">
        <f t="shared" ref="J17" si="163">#REF!*COS(2*3.14*#REF!*$P$9/$B$4+A17)</f>
        <v>#REF!</v>
      </c>
      <c r="K17" s="4" t="e">
        <f t="shared" ref="K17" si="164">#REF!*COS(2*3.14*#REF!*$Q$9/$B$4+A17)</f>
        <v>#REF!</v>
      </c>
      <c r="L17" s="4" t="e">
        <f t="shared" ref="L17" si="165">#REF!*COS(2*3.14*#REF!*$R$9/$B$4+A17)</f>
        <v>#REF!</v>
      </c>
      <c r="M17" s="4" t="e">
        <f t="shared" ref="M17" si="166">#REF!*COS(2*3.14*#REF!*$S$9/$B$4+A17)</f>
        <v>#REF!</v>
      </c>
      <c r="N17" s="10" t="e">
        <f t="shared" ref="N17" si="167">#REF!*COS(2*3.14*#REF!*$T$9/$B$4+A17)</f>
        <v>#REF!</v>
      </c>
    </row>
    <row r="18" spans="2:14" ht="24" x14ac:dyDescent="0.15">
      <c r="B18" s="4" t="e">
        <f t="shared" ref="B18" si="168">#REF!*COS(2*3.14*#REF!*$H$9/$B$4+A18)</f>
        <v>#REF!</v>
      </c>
      <c r="C18" s="4" t="e">
        <f t="shared" ref="C18" si="169">#REF!*COS(2*3.14*#REF!*$I$9/$B$4+A18)</f>
        <v>#REF!</v>
      </c>
      <c r="D18" s="4" t="e">
        <f t="shared" ref="D18" si="170">#REF!*COS(2*3.14*#REF!*$J$9/$B$4+A18)</f>
        <v>#REF!</v>
      </c>
      <c r="E18" s="4" t="e">
        <f t="shared" ref="E18" si="171">#REF!*COS(2*3.14*#REF!*$K$9/$B$4+A18)</f>
        <v>#REF!</v>
      </c>
      <c r="F18" s="4" t="e">
        <f t="shared" ref="F18" si="172">#REF!*COS(2*3.14*#REF!*$L$9/$B$4+A18)</f>
        <v>#REF!</v>
      </c>
      <c r="G18" s="4" t="e">
        <f t="shared" ref="G18" si="173">#REF!*COS(2*3.14*#REF!*$M$9/$B$4+A18)</f>
        <v>#REF!</v>
      </c>
      <c r="H18" s="4" t="e">
        <f t="shared" ref="H18" si="174">#REF!*COS(2*3.14*#REF!*$N$9/$B$4+A18)</f>
        <v>#REF!</v>
      </c>
      <c r="I18" s="4" t="e">
        <f t="shared" ref="I18" si="175">#REF!*COS(2*3.14*#REF!*$O$9/$B$4+A18)</f>
        <v>#REF!</v>
      </c>
      <c r="J18" s="4" t="e">
        <f t="shared" ref="J18" si="176">#REF!*COS(2*3.14*#REF!*$P$9/$B$4+A18)</f>
        <v>#REF!</v>
      </c>
      <c r="K18" s="4" t="e">
        <f t="shared" ref="K18" si="177">#REF!*COS(2*3.14*#REF!*$Q$9/$B$4+A18)</f>
        <v>#REF!</v>
      </c>
      <c r="L18" s="4" t="e">
        <f t="shared" ref="L18" si="178">#REF!*COS(2*3.14*#REF!*$R$9/$B$4+A18)</f>
        <v>#REF!</v>
      </c>
      <c r="M18" s="4" t="e">
        <f t="shared" ref="M18" si="179">#REF!*COS(2*3.14*#REF!*$S$9/$B$4+A18)</f>
        <v>#REF!</v>
      </c>
      <c r="N18" s="10" t="e">
        <f t="shared" ref="N18" si="180">#REF!*COS(2*3.14*#REF!*$T$9/$B$4+A18)</f>
        <v>#REF!</v>
      </c>
    </row>
    <row r="19" spans="2:14" ht="24" x14ac:dyDescent="0.15">
      <c r="B19" s="4" t="e">
        <f t="shared" ref="B19" si="181">#REF!*COS(2*3.14*#REF!*$H$9/$B$4+A19)</f>
        <v>#REF!</v>
      </c>
      <c r="C19" s="4" t="e">
        <f t="shared" ref="C19" si="182">#REF!*COS(2*3.14*#REF!*$I$9/$B$4+A19)</f>
        <v>#REF!</v>
      </c>
      <c r="D19" s="4" t="e">
        <f t="shared" ref="D19" si="183">#REF!*COS(2*3.14*#REF!*$J$9/$B$4+A19)</f>
        <v>#REF!</v>
      </c>
      <c r="E19" s="4" t="e">
        <f t="shared" ref="E19" si="184">#REF!*COS(2*3.14*#REF!*$K$9/$B$4+A19)</f>
        <v>#REF!</v>
      </c>
      <c r="F19" s="4" t="e">
        <f t="shared" ref="F19" si="185">#REF!*COS(2*3.14*#REF!*$L$9/$B$4+A19)</f>
        <v>#REF!</v>
      </c>
      <c r="G19" s="4" t="e">
        <f t="shared" ref="G19" si="186">#REF!*COS(2*3.14*#REF!*$M$9/$B$4+A19)</f>
        <v>#REF!</v>
      </c>
      <c r="H19" s="4" t="e">
        <f t="shared" ref="H19" si="187">#REF!*COS(2*3.14*#REF!*$N$9/$B$4+A19)</f>
        <v>#REF!</v>
      </c>
      <c r="I19" s="4" t="e">
        <f t="shared" ref="I19" si="188">#REF!*COS(2*3.14*#REF!*$O$9/$B$4+A19)</f>
        <v>#REF!</v>
      </c>
      <c r="J19" s="4" t="e">
        <f t="shared" ref="J19" si="189">#REF!*COS(2*3.14*#REF!*$P$9/$B$4+A19)</f>
        <v>#REF!</v>
      </c>
      <c r="K19" s="4" t="e">
        <f t="shared" ref="K19" si="190">#REF!*COS(2*3.14*#REF!*$Q$9/$B$4+A19)</f>
        <v>#REF!</v>
      </c>
      <c r="L19" s="4" t="e">
        <f t="shared" ref="L19" si="191">#REF!*COS(2*3.14*#REF!*$R$9/$B$4+A19)</f>
        <v>#REF!</v>
      </c>
      <c r="M19" s="4" t="e">
        <f t="shared" ref="M19" si="192">#REF!*COS(2*3.14*#REF!*$S$9/$B$4+A19)</f>
        <v>#REF!</v>
      </c>
      <c r="N19" s="10" t="e">
        <f t="shared" ref="N19" si="193">#REF!*COS(2*3.14*#REF!*$T$9/$B$4+A19)</f>
        <v>#REF!</v>
      </c>
    </row>
    <row r="20" spans="2:14" ht="24" x14ac:dyDescent="0.15">
      <c r="B20" s="4" t="e">
        <f t="shared" ref="B20" si="194">#REF!*COS(2*3.14*#REF!*$H$9/$B$4+A20)</f>
        <v>#REF!</v>
      </c>
      <c r="C20" s="4" t="e">
        <f t="shared" ref="C20" si="195">#REF!*COS(2*3.14*#REF!*$I$9/$B$4+A20)</f>
        <v>#REF!</v>
      </c>
      <c r="D20" s="4" t="e">
        <f t="shared" ref="D20" si="196">#REF!*COS(2*3.14*#REF!*$J$9/$B$4+A20)</f>
        <v>#REF!</v>
      </c>
      <c r="E20" s="4" t="e">
        <f t="shared" ref="E20" si="197">#REF!*COS(2*3.14*#REF!*$K$9/$B$4+A20)</f>
        <v>#REF!</v>
      </c>
      <c r="F20" s="4" t="e">
        <f t="shared" ref="F20" si="198">#REF!*COS(2*3.14*#REF!*$L$9/$B$4+A20)</f>
        <v>#REF!</v>
      </c>
      <c r="G20" s="4" t="e">
        <f t="shared" ref="G20" si="199">#REF!*COS(2*3.14*#REF!*$M$9/$B$4+A20)</f>
        <v>#REF!</v>
      </c>
      <c r="H20" s="4" t="e">
        <f t="shared" ref="H20" si="200">#REF!*COS(2*3.14*#REF!*$N$9/$B$4+A20)</f>
        <v>#REF!</v>
      </c>
      <c r="I20" s="4" t="e">
        <f t="shared" ref="I20" si="201">#REF!*COS(2*3.14*#REF!*$O$9/$B$4+A20)</f>
        <v>#REF!</v>
      </c>
      <c r="J20" s="4" t="e">
        <f t="shared" ref="J20" si="202">#REF!*COS(2*3.14*#REF!*$P$9/$B$4+A20)</f>
        <v>#REF!</v>
      </c>
      <c r="K20" s="4" t="e">
        <f t="shared" ref="K20" si="203">#REF!*COS(2*3.14*#REF!*$Q$9/$B$4+A20)</f>
        <v>#REF!</v>
      </c>
      <c r="L20" s="4" t="e">
        <f t="shared" ref="L20" si="204">#REF!*COS(2*3.14*#REF!*$R$9/$B$4+A20)</f>
        <v>#REF!</v>
      </c>
      <c r="M20" s="4" t="e">
        <f t="shared" ref="M20" si="205">#REF!*COS(2*3.14*#REF!*$S$9/$B$4+A20)</f>
        <v>#REF!</v>
      </c>
      <c r="N20" s="10" t="e">
        <f t="shared" ref="N20" si="206">#REF!*COS(2*3.14*#REF!*$T$9/$B$4+A20)</f>
        <v>#REF!</v>
      </c>
    </row>
    <row r="21" spans="2:14" ht="24" x14ac:dyDescent="0.15">
      <c r="B21" s="4" t="e">
        <f t="shared" ref="B21" si="207">#REF!*COS(2*3.14*#REF!*$H$9/$B$4+A21)</f>
        <v>#REF!</v>
      </c>
      <c r="C21" s="4" t="e">
        <f t="shared" ref="C21" si="208">#REF!*COS(2*3.14*#REF!*$I$9/$B$4+A21)</f>
        <v>#REF!</v>
      </c>
      <c r="D21" s="4" t="e">
        <f t="shared" ref="D21" si="209">#REF!*COS(2*3.14*#REF!*$J$9/$B$4+A21)</f>
        <v>#REF!</v>
      </c>
      <c r="E21" s="4" t="e">
        <f t="shared" ref="E21" si="210">#REF!*COS(2*3.14*#REF!*$K$9/$B$4+A21)</f>
        <v>#REF!</v>
      </c>
      <c r="F21" s="4" t="e">
        <f t="shared" ref="F21" si="211">#REF!*COS(2*3.14*#REF!*$L$9/$B$4+A21)</f>
        <v>#REF!</v>
      </c>
      <c r="G21" s="4" t="e">
        <f t="shared" ref="G21" si="212">#REF!*COS(2*3.14*#REF!*$M$9/$B$4+A21)</f>
        <v>#REF!</v>
      </c>
      <c r="H21" s="4" t="e">
        <f t="shared" ref="H21" si="213">#REF!*COS(2*3.14*#REF!*$N$9/$B$4+A21)</f>
        <v>#REF!</v>
      </c>
      <c r="I21" s="4" t="e">
        <f t="shared" ref="I21" si="214">#REF!*COS(2*3.14*#REF!*$O$9/$B$4+A21)</f>
        <v>#REF!</v>
      </c>
      <c r="J21" s="4" t="e">
        <f t="shared" ref="J21" si="215">#REF!*COS(2*3.14*#REF!*$P$9/$B$4+A21)</f>
        <v>#REF!</v>
      </c>
      <c r="K21" s="4" t="e">
        <f t="shared" ref="K21" si="216">#REF!*COS(2*3.14*#REF!*$Q$9/$B$4+A21)</f>
        <v>#REF!</v>
      </c>
      <c r="L21" s="4" t="e">
        <f t="shared" ref="L21" si="217">#REF!*COS(2*3.14*#REF!*$R$9/$B$4+A21)</f>
        <v>#REF!</v>
      </c>
      <c r="M21" s="4" t="e">
        <f t="shared" ref="M21" si="218">#REF!*COS(2*3.14*#REF!*$S$9/$B$4+A21)</f>
        <v>#REF!</v>
      </c>
      <c r="N21" s="10" t="e">
        <f t="shared" ref="N21" si="219">#REF!*COS(2*3.14*#REF!*$T$9/$B$4+A21)</f>
        <v>#REF!</v>
      </c>
    </row>
    <row r="22" spans="2:14" ht="24" x14ac:dyDescent="0.15">
      <c r="B22" s="4" t="e">
        <f t="shared" ref="B22" si="220">#REF!*COS(2*3.14*#REF!*$H$9/$B$4+A22)</f>
        <v>#REF!</v>
      </c>
      <c r="C22" s="4" t="e">
        <f t="shared" ref="C22" si="221">#REF!*COS(2*3.14*#REF!*$I$9/$B$4+A22)</f>
        <v>#REF!</v>
      </c>
      <c r="D22" s="4" t="e">
        <f t="shared" ref="D22" si="222">#REF!*COS(2*3.14*#REF!*$J$9/$B$4+A22)</f>
        <v>#REF!</v>
      </c>
      <c r="E22" s="4" t="e">
        <f t="shared" ref="E22" si="223">#REF!*COS(2*3.14*#REF!*$K$9/$B$4+A22)</f>
        <v>#REF!</v>
      </c>
      <c r="F22" s="4" t="e">
        <f t="shared" ref="F22" si="224">#REF!*COS(2*3.14*#REF!*$L$9/$B$4+A22)</f>
        <v>#REF!</v>
      </c>
      <c r="G22" s="4" t="e">
        <f t="shared" ref="G22" si="225">#REF!*COS(2*3.14*#REF!*$M$9/$B$4+A22)</f>
        <v>#REF!</v>
      </c>
      <c r="H22" s="4" t="e">
        <f t="shared" ref="H22" si="226">#REF!*COS(2*3.14*#REF!*$N$9/$B$4+A22)</f>
        <v>#REF!</v>
      </c>
      <c r="I22" s="4" t="e">
        <f t="shared" ref="I22" si="227">#REF!*COS(2*3.14*#REF!*$O$9/$B$4+A22)</f>
        <v>#REF!</v>
      </c>
      <c r="J22" s="4" t="e">
        <f t="shared" ref="J22" si="228">#REF!*COS(2*3.14*#REF!*$P$9/$B$4+A22)</f>
        <v>#REF!</v>
      </c>
      <c r="K22" s="4" t="e">
        <f t="shared" ref="K22" si="229">#REF!*COS(2*3.14*#REF!*$Q$9/$B$4+A22)</f>
        <v>#REF!</v>
      </c>
      <c r="L22" s="4" t="e">
        <f t="shared" ref="L22" si="230">#REF!*COS(2*3.14*#REF!*$R$9/$B$4+A22)</f>
        <v>#REF!</v>
      </c>
      <c r="M22" s="4" t="e">
        <f t="shared" ref="M22" si="231">#REF!*COS(2*3.14*#REF!*$S$9/$B$4+A22)</f>
        <v>#REF!</v>
      </c>
      <c r="N22" s="10" t="e">
        <f t="shared" ref="N22" si="232">#REF!*COS(2*3.14*#REF!*$T$9/$B$4+A22)</f>
        <v>#REF!</v>
      </c>
    </row>
    <row r="23" spans="2:14" ht="24" x14ac:dyDescent="0.15">
      <c r="B23" s="4" t="e">
        <f t="shared" ref="B23" si="233">#REF!*COS(2*3.14*#REF!*$H$9/$B$4+A23)</f>
        <v>#REF!</v>
      </c>
      <c r="C23" s="4" t="e">
        <f t="shared" ref="C23" si="234">#REF!*COS(2*3.14*#REF!*$I$9/$B$4+A23)</f>
        <v>#REF!</v>
      </c>
      <c r="D23" s="4" t="e">
        <f t="shared" ref="D23" si="235">#REF!*COS(2*3.14*#REF!*$J$9/$B$4+A23)</f>
        <v>#REF!</v>
      </c>
      <c r="E23" s="4" t="e">
        <f t="shared" ref="E23" si="236">#REF!*COS(2*3.14*#REF!*$K$9/$B$4+A23)</f>
        <v>#REF!</v>
      </c>
      <c r="F23" s="4" t="e">
        <f t="shared" ref="F23" si="237">#REF!*COS(2*3.14*#REF!*$L$9/$B$4+A23)</f>
        <v>#REF!</v>
      </c>
      <c r="G23" s="4" t="e">
        <f t="shared" ref="G23" si="238">#REF!*COS(2*3.14*#REF!*$M$9/$B$4+A23)</f>
        <v>#REF!</v>
      </c>
      <c r="H23" s="4" t="e">
        <f t="shared" ref="H23" si="239">#REF!*COS(2*3.14*#REF!*$N$9/$B$4+A23)</f>
        <v>#REF!</v>
      </c>
      <c r="I23" s="4" t="e">
        <f t="shared" ref="I23" si="240">#REF!*COS(2*3.14*#REF!*$O$9/$B$4+A23)</f>
        <v>#REF!</v>
      </c>
      <c r="J23" s="4" t="e">
        <f t="shared" ref="J23" si="241">#REF!*COS(2*3.14*#REF!*$P$9/$B$4+A23)</f>
        <v>#REF!</v>
      </c>
      <c r="K23" s="4" t="e">
        <f t="shared" ref="K23" si="242">#REF!*COS(2*3.14*#REF!*$Q$9/$B$4+A23)</f>
        <v>#REF!</v>
      </c>
      <c r="L23" s="4" t="e">
        <f t="shared" ref="L23" si="243">#REF!*COS(2*3.14*#REF!*$R$9/$B$4+A23)</f>
        <v>#REF!</v>
      </c>
      <c r="M23" s="4" t="e">
        <f t="shared" ref="M23" si="244">#REF!*COS(2*3.14*#REF!*$S$9/$B$4+A23)</f>
        <v>#REF!</v>
      </c>
      <c r="N23" s="10" t="e">
        <f t="shared" ref="N23" si="245">#REF!*COS(2*3.14*#REF!*$T$9/$B$4+A23)</f>
        <v>#REF!</v>
      </c>
    </row>
    <row r="24" spans="2:14" ht="24" x14ac:dyDescent="0.15">
      <c r="B24" s="4" t="e">
        <f t="shared" ref="B24" si="246">#REF!*COS(2*3.14*#REF!*$H$9/$B$4+A24)</f>
        <v>#REF!</v>
      </c>
      <c r="C24" s="4" t="e">
        <f t="shared" ref="C24" si="247">#REF!*COS(2*3.14*#REF!*$I$9/$B$4+A24)</f>
        <v>#REF!</v>
      </c>
      <c r="D24" s="4" t="e">
        <f t="shared" ref="D24" si="248">#REF!*COS(2*3.14*#REF!*$J$9/$B$4+A24)</f>
        <v>#REF!</v>
      </c>
      <c r="E24" s="4" t="e">
        <f t="shared" ref="E24" si="249">#REF!*COS(2*3.14*#REF!*$K$9/$B$4+A24)</f>
        <v>#REF!</v>
      </c>
      <c r="F24" s="4" t="e">
        <f t="shared" ref="F24" si="250">#REF!*COS(2*3.14*#REF!*$L$9/$B$4+A24)</f>
        <v>#REF!</v>
      </c>
      <c r="G24" s="4" t="e">
        <f t="shared" ref="G24" si="251">#REF!*COS(2*3.14*#REF!*$M$9/$B$4+A24)</f>
        <v>#REF!</v>
      </c>
      <c r="H24" s="4" t="e">
        <f t="shared" ref="H24" si="252">#REF!*COS(2*3.14*#REF!*$N$9/$B$4+A24)</f>
        <v>#REF!</v>
      </c>
      <c r="I24" s="4" t="e">
        <f t="shared" ref="I24" si="253">#REF!*COS(2*3.14*#REF!*$O$9/$B$4+A24)</f>
        <v>#REF!</v>
      </c>
      <c r="J24" s="4" t="e">
        <f t="shared" ref="J24" si="254">#REF!*COS(2*3.14*#REF!*$P$9/$B$4+A24)</f>
        <v>#REF!</v>
      </c>
      <c r="K24" s="4" t="e">
        <f t="shared" ref="K24" si="255">#REF!*COS(2*3.14*#REF!*$Q$9/$B$4+A24)</f>
        <v>#REF!</v>
      </c>
      <c r="L24" s="4" t="e">
        <f t="shared" ref="L24" si="256">#REF!*COS(2*3.14*#REF!*$R$9/$B$4+A24)</f>
        <v>#REF!</v>
      </c>
      <c r="M24" s="4" t="e">
        <f t="shared" ref="M24" si="257">#REF!*COS(2*3.14*#REF!*$S$9/$B$4+A24)</f>
        <v>#REF!</v>
      </c>
      <c r="N24" s="10" t="e">
        <f t="shared" ref="N24" si="258">#REF!*COS(2*3.14*#REF!*$T$9/$B$4+A24)</f>
        <v>#REF!</v>
      </c>
    </row>
    <row r="25" spans="2:14" ht="24" x14ac:dyDescent="0.15">
      <c r="B25" s="4" t="e">
        <f t="shared" ref="B25" si="259">#REF!*COS(2*3.14*#REF!*$H$9/$B$4+A25)</f>
        <v>#REF!</v>
      </c>
      <c r="C25" s="4" t="e">
        <f t="shared" ref="C25" si="260">#REF!*COS(2*3.14*#REF!*$I$9/$B$4+A25)</f>
        <v>#REF!</v>
      </c>
      <c r="D25" s="4" t="e">
        <f t="shared" ref="D25" si="261">#REF!*COS(2*3.14*#REF!*$J$9/$B$4+A25)</f>
        <v>#REF!</v>
      </c>
      <c r="E25" s="4" t="e">
        <f t="shared" ref="E25" si="262">#REF!*COS(2*3.14*#REF!*$K$9/$B$4+A25)</f>
        <v>#REF!</v>
      </c>
      <c r="F25" s="4" t="e">
        <f t="shared" ref="F25" si="263">#REF!*COS(2*3.14*#REF!*$L$9/$B$4+A25)</f>
        <v>#REF!</v>
      </c>
      <c r="G25" s="4" t="e">
        <f t="shared" ref="G25" si="264">#REF!*COS(2*3.14*#REF!*$M$9/$B$4+A25)</f>
        <v>#REF!</v>
      </c>
      <c r="H25" s="4" t="e">
        <f t="shared" ref="H25" si="265">#REF!*COS(2*3.14*#REF!*$N$9/$B$4+A25)</f>
        <v>#REF!</v>
      </c>
      <c r="I25" s="4" t="e">
        <f t="shared" ref="I25" si="266">#REF!*COS(2*3.14*#REF!*$O$9/$B$4+A25)</f>
        <v>#REF!</v>
      </c>
      <c r="J25" s="4" t="e">
        <f t="shared" ref="J25" si="267">#REF!*COS(2*3.14*#REF!*$P$9/$B$4+A25)</f>
        <v>#REF!</v>
      </c>
      <c r="K25" s="4" t="e">
        <f t="shared" ref="K25" si="268">#REF!*COS(2*3.14*#REF!*$Q$9/$B$4+A25)</f>
        <v>#REF!</v>
      </c>
      <c r="L25" s="4" t="e">
        <f t="shared" ref="L25" si="269">#REF!*COS(2*3.14*#REF!*$R$9/$B$4+A25)</f>
        <v>#REF!</v>
      </c>
      <c r="M25" s="4" t="e">
        <f t="shared" ref="M25" si="270">#REF!*COS(2*3.14*#REF!*$S$9/$B$4+A25)</f>
        <v>#REF!</v>
      </c>
      <c r="N25" s="10" t="e">
        <f t="shared" ref="N25" si="271">#REF!*COS(2*3.14*#REF!*$T$9/$B$4+A25)</f>
        <v>#REF!</v>
      </c>
    </row>
    <row r="26" spans="2:14" ht="24" x14ac:dyDescent="0.15">
      <c r="B26" s="16" t="e">
        <f>SUM(B5:B24)/20</f>
        <v>#REF!</v>
      </c>
      <c r="C26" s="13" t="e">
        <f t="shared" ref="C26:N26" si="272">SUM(C5:C24)/20</f>
        <v>#REF!</v>
      </c>
      <c r="D26" s="13" t="e">
        <f t="shared" si="272"/>
        <v>#REF!</v>
      </c>
      <c r="E26" s="13" t="e">
        <f t="shared" si="272"/>
        <v>#REF!</v>
      </c>
      <c r="F26" s="13" t="e">
        <f t="shared" si="272"/>
        <v>#REF!</v>
      </c>
      <c r="G26" s="13" t="e">
        <f t="shared" si="272"/>
        <v>#REF!</v>
      </c>
      <c r="H26" s="13" t="e">
        <f t="shared" si="272"/>
        <v>#REF!</v>
      </c>
      <c r="I26" s="13" t="e">
        <f t="shared" si="272"/>
        <v>#REF!</v>
      </c>
      <c r="J26" s="13" t="e">
        <f t="shared" si="272"/>
        <v>#REF!</v>
      </c>
      <c r="K26" s="13" t="e">
        <f t="shared" si="272"/>
        <v>#REF!</v>
      </c>
      <c r="L26" s="13" t="e">
        <f t="shared" si="272"/>
        <v>#REF!</v>
      </c>
      <c r="M26" s="13" t="e">
        <f t="shared" si="272"/>
        <v>#REF!</v>
      </c>
      <c r="N26" s="13" t="e">
        <f t="shared" si="272"/>
        <v>#REF!</v>
      </c>
    </row>
    <row r="27" spans="2:14" ht="24" x14ac:dyDescent="0.15">
      <c r="B27" s="48" t="s">
        <v>16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</sheetData>
  <mergeCells count="2">
    <mergeCell ref="B3:N3"/>
    <mergeCell ref="B27:N27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xX</vt:lpstr>
      <vt:lpstr>hH</vt:lpstr>
      <vt:lpstr>YHX</vt:lpstr>
      <vt:lpstr>Yy</vt:lpstr>
      <vt:lpstr>Yy2</vt:lpstr>
      <vt:lpstr>Yyc</vt:lpstr>
      <vt:lpstr>xX2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2014-05-11T09:02:17Z</dcterms:created>
  <dcterms:modified xsi:type="dcterms:W3CDTF">2015-06-29T22:09:44Z</dcterms:modified>
</cp:coreProperties>
</file>