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440" windowHeight="12225"/>
  </bookViews>
  <sheets>
    <sheet name="xX" sheetId="1" r:id="rId1"/>
    <sheet name="hH" sheetId="4" r:id="rId2"/>
    <sheet name="YHX" sheetId="6" r:id="rId3"/>
    <sheet name="Yy" sheetId="5" r:id="rId4"/>
    <sheet name="Sheet3" sheetId="3" r:id="rId5"/>
  </sheets>
  <calcPr calcId="145621"/>
</workbook>
</file>

<file path=xl/calcChain.xml><?xml version="1.0" encoding="utf-8"?>
<calcChain xmlns="http://schemas.openxmlformats.org/spreadsheetml/2006/main">
  <c r="C12" i="4" l="1"/>
  <c r="C11" i="4"/>
  <c r="C10" i="4"/>
  <c r="C9" i="4"/>
  <c r="C8" i="4"/>
  <c r="C7" i="4"/>
  <c r="C12" i="1"/>
  <c r="C11" i="1"/>
  <c r="C10" i="1"/>
  <c r="C9" i="1"/>
  <c r="C8" i="1"/>
  <c r="C7" i="1"/>
  <c r="B30" i="5" l="1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C35" i="4" l="1"/>
  <c r="D16" i="4"/>
  <c r="D18" i="4"/>
  <c r="D20" i="4"/>
  <c r="D22" i="4"/>
  <c r="D25" i="4"/>
  <c r="D28" i="4"/>
  <c r="D29" i="4"/>
  <c r="D30" i="4"/>
  <c r="D31" i="4"/>
  <c r="D32" i="4"/>
  <c r="D33" i="4"/>
  <c r="D34" i="4"/>
  <c r="D35" i="4"/>
  <c r="D15" i="4"/>
  <c r="D17" i="4"/>
  <c r="D19" i="4"/>
  <c r="D21" i="4"/>
  <c r="D23" i="4"/>
  <c r="D24" i="4"/>
  <c r="D26" i="4"/>
  <c r="D27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16" i="1"/>
  <c r="D35" i="1"/>
  <c r="F34" i="4" l="1"/>
  <c r="G34" i="4" s="1"/>
  <c r="F32" i="4"/>
  <c r="G32" i="4" s="1"/>
  <c r="F30" i="4"/>
  <c r="G30" i="4" s="1"/>
  <c r="F28" i="4"/>
  <c r="G28" i="4" s="1"/>
  <c r="F26" i="4"/>
  <c r="G26" i="4" s="1"/>
  <c r="F24" i="4"/>
  <c r="G24" i="4" s="1"/>
  <c r="F22" i="4"/>
  <c r="G22" i="4" s="1"/>
  <c r="F20" i="4"/>
  <c r="G20" i="4" s="1"/>
  <c r="F18" i="4"/>
  <c r="G18" i="4" s="1"/>
  <c r="F16" i="4"/>
  <c r="G16" i="4" s="1"/>
  <c r="F33" i="4"/>
  <c r="G33" i="4" s="1"/>
  <c r="F31" i="4"/>
  <c r="G31" i="4" s="1"/>
  <c r="F29" i="4"/>
  <c r="G29" i="4" s="1"/>
  <c r="F27" i="4"/>
  <c r="G27" i="4" s="1"/>
  <c r="F25" i="4"/>
  <c r="G25" i="4" s="1"/>
  <c r="F23" i="4"/>
  <c r="G23" i="4" s="1"/>
  <c r="F21" i="4"/>
  <c r="G21" i="4" s="1"/>
  <c r="F19" i="4"/>
  <c r="G19" i="4" s="1"/>
  <c r="F17" i="4"/>
  <c r="G17" i="4" s="1"/>
  <c r="F15" i="4"/>
  <c r="G15" i="4" s="1"/>
  <c r="F35" i="4"/>
  <c r="G35" i="4" s="1"/>
  <c r="E34" i="4"/>
  <c r="E30" i="4"/>
  <c r="E33" i="4"/>
  <c r="E31" i="4"/>
  <c r="E29" i="4"/>
  <c r="E27" i="4"/>
  <c r="E25" i="4"/>
  <c r="E23" i="4"/>
  <c r="E21" i="4"/>
  <c r="E19" i="4"/>
  <c r="E17" i="4"/>
  <c r="E15" i="4"/>
  <c r="E35" i="4"/>
  <c r="E32" i="4"/>
  <c r="E28" i="4"/>
  <c r="E26" i="4"/>
  <c r="E24" i="4"/>
  <c r="E22" i="4"/>
  <c r="E20" i="4"/>
  <c r="E18" i="4"/>
  <c r="E16" i="4"/>
  <c r="C20" i="1"/>
  <c r="C24" i="1"/>
  <c r="C28" i="1"/>
  <c r="C32" i="1"/>
  <c r="C17" i="1"/>
  <c r="C19" i="1"/>
  <c r="C21" i="1"/>
  <c r="C23" i="1"/>
  <c r="C25" i="1"/>
  <c r="C27" i="1"/>
  <c r="C29" i="1"/>
  <c r="C31" i="1"/>
  <c r="C33" i="1"/>
  <c r="C35" i="1"/>
  <c r="D16" i="1"/>
  <c r="F16" i="1" s="1"/>
  <c r="G16" i="1" s="1"/>
  <c r="D18" i="1"/>
  <c r="D20" i="1"/>
  <c r="D22" i="1"/>
  <c r="D24" i="1"/>
  <c r="D26" i="1"/>
  <c r="D28" i="1"/>
  <c r="D30" i="1"/>
  <c r="D32" i="1"/>
  <c r="D34" i="1"/>
  <c r="C18" i="1"/>
  <c r="C22" i="1"/>
  <c r="C26" i="1"/>
  <c r="C30" i="1"/>
  <c r="C34" i="1"/>
  <c r="D15" i="1"/>
  <c r="D17" i="1"/>
  <c r="D19" i="1"/>
  <c r="D21" i="1"/>
  <c r="D23" i="1"/>
  <c r="D25" i="1"/>
  <c r="D27" i="1"/>
  <c r="D29" i="1"/>
  <c r="D31" i="1"/>
  <c r="D33" i="1"/>
  <c r="C15" i="1"/>
  <c r="F15" i="1" l="1"/>
  <c r="G15" i="1" s="1"/>
  <c r="F34" i="1"/>
  <c r="G34" i="1" s="1"/>
  <c r="F26" i="1"/>
  <c r="G26" i="1" s="1"/>
  <c r="F18" i="1"/>
  <c r="G18" i="1" s="1"/>
  <c r="F33" i="1"/>
  <c r="G33" i="1" s="1"/>
  <c r="F29" i="1"/>
  <c r="G29" i="1" s="1"/>
  <c r="F25" i="1"/>
  <c r="G25" i="1" s="1"/>
  <c r="F21" i="1"/>
  <c r="G21" i="1" s="1"/>
  <c r="F17" i="1"/>
  <c r="G17" i="1" s="1"/>
  <c r="F28" i="1"/>
  <c r="G28" i="1" s="1"/>
  <c r="F20" i="1"/>
  <c r="G20" i="1" s="1"/>
  <c r="F30" i="1"/>
  <c r="G30" i="1" s="1"/>
  <c r="C17" i="6"/>
  <c r="F22" i="1"/>
  <c r="G22" i="1" s="1"/>
  <c r="F35" i="1"/>
  <c r="G35" i="1" s="1"/>
  <c r="F31" i="1"/>
  <c r="G31" i="1" s="1"/>
  <c r="F27" i="1"/>
  <c r="G27" i="1" s="1"/>
  <c r="F23" i="1"/>
  <c r="G23" i="1" s="1"/>
  <c r="F19" i="1"/>
  <c r="G19" i="1" s="1"/>
  <c r="F32" i="1"/>
  <c r="G32" i="1" s="1"/>
  <c r="F24" i="1"/>
  <c r="G24" i="1" s="1"/>
  <c r="E18" i="1"/>
  <c r="E34" i="1"/>
  <c r="C25" i="6"/>
  <c r="E26" i="1"/>
  <c r="C28" i="6"/>
  <c r="C24" i="6"/>
  <c r="C20" i="6"/>
  <c r="C16" i="6"/>
  <c r="C12" i="6"/>
  <c r="D23" i="6"/>
  <c r="D23" i="5" s="1"/>
  <c r="D15" i="6"/>
  <c r="D15" i="5" s="1"/>
  <c r="C26" i="6"/>
  <c r="D22" i="6"/>
  <c r="D22" i="5" s="1"/>
  <c r="C18" i="6"/>
  <c r="D14" i="6"/>
  <c r="D14" i="5" s="1"/>
  <c r="D27" i="6"/>
  <c r="D27" i="5" s="1"/>
  <c r="C19" i="6"/>
  <c r="C24" i="5"/>
  <c r="C30" i="6"/>
  <c r="D17" i="6"/>
  <c r="D25" i="6"/>
  <c r="D29" i="6"/>
  <c r="D18" i="6"/>
  <c r="D11" i="6"/>
  <c r="D20" i="6"/>
  <c r="D26" i="6"/>
  <c r="D30" i="6"/>
  <c r="D30" i="5" s="1"/>
  <c r="D12" i="6"/>
  <c r="D19" i="6"/>
  <c r="C14" i="6"/>
  <c r="C22" i="6"/>
  <c r="C11" i="6"/>
  <c r="C15" i="6"/>
  <c r="C23" i="6"/>
  <c r="C27" i="6"/>
  <c r="D13" i="6"/>
  <c r="D13" i="5" s="1"/>
  <c r="D21" i="6"/>
  <c r="D21" i="5" s="1"/>
  <c r="D24" i="6"/>
  <c r="D24" i="5" s="1"/>
  <c r="D28" i="6"/>
  <c r="D28" i="5" s="1"/>
  <c r="D16" i="6"/>
  <c r="C13" i="6"/>
  <c r="C21" i="6"/>
  <c r="C29" i="6"/>
  <c r="C10" i="6"/>
  <c r="D10" i="6"/>
  <c r="D10" i="5" s="1"/>
  <c r="E30" i="1"/>
  <c r="E22" i="1"/>
  <c r="E35" i="1"/>
  <c r="E24" i="1"/>
  <c r="E16" i="1"/>
  <c r="E15" i="1"/>
  <c r="E33" i="1"/>
  <c r="E29" i="1"/>
  <c r="E25" i="1"/>
  <c r="E21" i="1"/>
  <c r="E17" i="1"/>
  <c r="E28" i="1"/>
  <c r="E20" i="1"/>
  <c r="E31" i="1"/>
  <c r="E27" i="1"/>
  <c r="E23" i="1"/>
  <c r="E19" i="1"/>
  <c r="E32" i="1"/>
  <c r="C17" i="5" l="1"/>
  <c r="F10" i="6"/>
  <c r="G10" i="6" s="1"/>
  <c r="C21" i="5"/>
  <c r="F21" i="6"/>
  <c r="G21" i="6" s="1"/>
  <c r="C23" i="5"/>
  <c r="F23" i="6"/>
  <c r="G23" i="6" s="1"/>
  <c r="F11" i="6"/>
  <c r="G11" i="6" s="1"/>
  <c r="C14" i="5"/>
  <c r="F14" i="6"/>
  <c r="G14" i="6" s="1"/>
  <c r="C19" i="5"/>
  <c r="F19" i="6"/>
  <c r="G19" i="6" s="1"/>
  <c r="C12" i="5"/>
  <c r="F12" i="6"/>
  <c r="G12" i="6" s="1"/>
  <c r="C20" i="5"/>
  <c r="F20" i="6"/>
  <c r="G20" i="6" s="1"/>
  <c r="C28" i="5"/>
  <c r="F28" i="6"/>
  <c r="G28" i="6" s="1"/>
  <c r="C25" i="5"/>
  <c r="F25" i="6"/>
  <c r="G25" i="6" s="1"/>
  <c r="F29" i="6"/>
  <c r="G29" i="6" s="1"/>
  <c r="C13" i="5"/>
  <c r="F13" i="6"/>
  <c r="G13" i="6" s="1"/>
  <c r="F27" i="6"/>
  <c r="G27" i="6" s="1"/>
  <c r="C15" i="5"/>
  <c r="F15" i="6"/>
  <c r="G15" i="6" s="1"/>
  <c r="C22" i="5"/>
  <c r="F22" i="6"/>
  <c r="G22" i="6" s="1"/>
  <c r="F30" i="6"/>
  <c r="G30" i="6" s="1"/>
  <c r="F24" i="5"/>
  <c r="G24" i="5" s="1"/>
  <c r="C18" i="5"/>
  <c r="F18" i="6"/>
  <c r="G18" i="6" s="1"/>
  <c r="C26" i="5"/>
  <c r="F26" i="6"/>
  <c r="G26" i="6" s="1"/>
  <c r="C16" i="5"/>
  <c r="F16" i="6"/>
  <c r="G16" i="6" s="1"/>
  <c r="F24" i="6"/>
  <c r="G24" i="6" s="1"/>
  <c r="F17" i="6"/>
  <c r="G17" i="6" s="1"/>
  <c r="E25" i="6"/>
  <c r="E27" i="6"/>
  <c r="E16" i="6"/>
  <c r="E18" i="6"/>
  <c r="E22" i="6"/>
  <c r="E14" i="6"/>
  <c r="E23" i="6"/>
  <c r="E15" i="6"/>
  <c r="E21" i="6"/>
  <c r="E13" i="6"/>
  <c r="E15" i="5"/>
  <c r="E20" i="6"/>
  <c r="D16" i="5"/>
  <c r="C11" i="5"/>
  <c r="E11" i="6"/>
  <c r="D12" i="5"/>
  <c r="D26" i="5"/>
  <c r="D11" i="5"/>
  <c r="D29" i="5"/>
  <c r="D17" i="5"/>
  <c r="E26" i="6"/>
  <c r="E24" i="6"/>
  <c r="E28" i="6"/>
  <c r="C29" i="5"/>
  <c r="E29" i="6"/>
  <c r="C27" i="5"/>
  <c r="D19" i="5"/>
  <c r="D20" i="5"/>
  <c r="D18" i="5"/>
  <c r="D25" i="5"/>
  <c r="C30" i="5"/>
  <c r="E30" i="6"/>
  <c r="E19" i="6"/>
  <c r="E17" i="6"/>
  <c r="E12" i="6"/>
  <c r="E24" i="5"/>
  <c r="E10" i="6"/>
  <c r="C10" i="5"/>
  <c r="E22" i="5" l="1"/>
  <c r="E28" i="5"/>
  <c r="E14" i="5"/>
  <c r="E13" i="5"/>
  <c r="E23" i="5"/>
  <c r="E21" i="5"/>
  <c r="E10" i="5"/>
  <c r="F10" i="5"/>
  <c r="G10" i="5" s="1"/>
  <c r="F30" i="5"/>
  <c r="G30" i="5" s="1"/>
  <c r="F16" i="5"/>
  <c r="G16" i="5" s="1"/>
  <c r="F18" i="5"/>
  <c r="G18" i="5" s="1"/>
  <c r="F15" i="5"/>
  <c r="F25" i="5"/>
  <c r="G25" i="5" s="1"/>
  <c r="F20" i="5"/>
  <c r="G20" i="5" s="1"/>
  <c r="F19" i="5"/>
  <c r="G19" i="5" s="1"/>
  <c r="F17" i="5"/>
  <c r="G17" i="5" s="1"/>
  <c r="F23" i="5"/>
  <c r="G23" i="5" s="1"/>
  <c r="E27" i="5"/>
  <c r="F27" i="5"/>
  <c r="G27" i="5" s="1"/>
  <c r="F29" i="5"/>
  <c r="G29" i="5" s="1"/>
  <c r="F11" i="5"/>
  <c r="G11" i="5" s="1"/>
  <c r="F26" i="5"/>
  <c r="G26" i="5" s="1"/>
  <c r="F22" i="5"/>
  <c r="F13" i="5"/>
  <c r="F28" i="5"/>
  <c r="F12" i="5"/>
  <c r="G12" i="5" s="1"/>
  <c r="F14" i="5"/>
  <c r="G14" i="5" s="1"/>
  <c r="F21" i="5"/>
  <c r="E17" i="5"/>
  <c r="R24" i="5"/>
  <c r="N24" i="5"/>
  <c r="J24" i="5"/>
  <c r="S24" i="5"/>
  <c r="M24" i="5"/>
  <c r="H24" i="5"/>
  <c r="Q24" i="5"/>
  <c r="L24" i="5"/>
  <c r="K24" i="5"/>
  <c r="T24" i="5"/>
  <c r="I24" i="5"/>
  <c r="P24" i="5"/>
  <c r="O24" i="5"/>
  <c r="E20" i="5"/>
  <c r="E26" i="5"/>
  <c r="E30" i="5"/>
  <c r="E29" i="5"/>
  <c r="E25" i="5"/>
  <c r="E18" i="5"/>
  <c r="E12" i="5"/>
  <c r="E11" i="5"/>
  <c r="E16" i="5"/>
  <c r="E19" i="5"/>
  <c r="G21" i="5" l="1"/>
  <c r="I21" i="5" s="1"/>
  <c r="G13" i="5"/>
  <c r="M13" i="5" s="1"/>
  <c r="G15" i="5"/>
  <c r="R15" i="5" s="1"/>
  <c r="T14" i="5"/>
  <c r="P23" i="5"/>
  <c r="G28" i="5"/>
  <c r="R28" i="5" s="1"/>
  <c r="G22" i="5"/>
  <c r="P22" i="5" s="1"/>
  <c r="I17" i="5"/>
  <c r="H14" i="5"/>
  <c r="M23" i="5"/>
  <c r="R14" i="5"/>
  <c r="J14" i="5"/>
  <c r="S23" i="5"/>
  <c r="T21" i="5"/>
  <c r="M14" i="5"/>
  <c r="P14" i="5"/>
  <c r="J23" i="5"/>
  <c r="Q23" i="5"/>
  <c r="N14" i="5"/>
  <c r="Q25" i="5"/>
  <c r="M25" i="5"/>
  <c r="I25" i="5"/>
  <c r="T25" i="5"/>
  <c r="P25" i="5"/>
  <c r="K25" i="5"/>
  <c r="O25" i="5"/>
  <c r="J25" i="5"/>
  <c r="S25" i="5"/>
  <c r="H25" i="5"/>
  <c r="R25" i="5"/>
  <c r="N25" i="5"/>
  <c r="L25" i="5"/>
  <c r="Q22" i="5"/>
  <c r="L17" i="5"/>
  <c r="R12" i="5"/>
  <c r="N12" i="5"/>
  <c r="J12" i="5"/>
  <c r="T12" i="5"/>
  <c r="O12" i="5"/>
  <c r="I12" i="5"/>
  <c r="M12" i="5"/>
  <c r="S12" i="5"/>
  <c r="L12" i="5"/>
  <c r="Q12" i="5"/>
  <c r="K12" i="5"/>
  <c r="P12" i="5"/>
  <c r="H12" i="5"/>
  <c r="R23" i="5"/>
  <c r="N23" i="5"/>
  <c r="K23" i="5"/>
  <c r="I22" i="5"/>
  <c r="O22" i="5"/>
  <c r="R22" i="5"/>
  <c r="T22" i="5"/>
  <c r="O17" i="5"/>
  <c r="H17" i="5"/>
  <c r="M17" i="5"/>
  <c r="J13" i="5"/>
  <c r="N13" i="5"/>
  <c r="L13" i="5"/>
  <c r="Q13" i="5"/>
  <c r="I15" i="5"/>
  <c r="Q15" i="5"/>
  <c r="K15" i="5"/>
  <c r="S28" i="5"/>
  <c r="L28" i="5"/>
  <c r="Q28" i="5"/>
  <c r="S11" i="5"/>
  <c r="O11" i="5"/>
  <c r="K11" i="5"/>
  <c r="Q11" i="5"/>
  <c r="L11" i="5"/>
  <c r="H11" i="5"/>
  <c r="T11" i="5"/>
  <c r="M11" i="5"/>
  <c r="R11" i="5"/>
  <c r="J11" i="5"/>
  <c r="P11" i="5"/>
  <c r="I11" i="5"/>
  <c r="N11" i="5"/>
  <c r="T18" i="5"/>
  <c r="P18" i="5"/>
  <c r="L18" i="5"/>
  <c r="H18" i="5"/>
  <c r="Q18" i="5"/>
  <c r="K18" i="5"/>
  <c r="O18" i="5"/>
  <c r="J18" i="5"/>
  <c r="N18" i="5"/>
  <c r="M18" i="5"/>
  <c r="S18" i="5"/>
  <c r="I18" i="5"/>
  <c r="R18" i="5"/>
  <c r="T30" i="5"/>
  <c r="P30" i="5"/>
  <c r="L30" i="5"/>
  <c r="H30" i="5"/>
  <c r="S30" i="5"/>
  <c r="O30" i="5"/>
  <c r="K30" i="5"/>
  <c r="R30" i="5"/>
  <c r="J30" i="5"/>
  <c r="N30" i="5"/>
  <c r="M30" i="5"/>
  <c r="Q30" i="5"/>
  <c r="I30" i="5"/>
  <c r="L23" i="5"/>
  <c r="T23" i="5"/>
  <c r="O23" i="5"/>
  <c r="P21" i="5"/>
  <c r="S21" i="5"/>
  <c r="S22" i="5"/>
  <c r="K22" i="5"/>
  <c r="H22" i="5"/>
  <c r="J17" i="5"/>
  <c r="P17" i="5"/>
  <c r="N17" i="5"/>
  <c r="Q17" i="5"/>
  <c r="K14" i="5"/>
  <c r="S14" i="5"/>
  <c r="L14" i="5"/>
  <c r="S13" i="5"/>
  <c r="H13" i="5"/>
  <c r="R13" i="5"/>
  <c r="T15" i="5"/>
  <c r="H15" i="5"/>
  <c r="O15" i="5"/>
  <c r="O28" i="5"/>
  <c r="T28" i="5"/>
  <c r="J28" i="5"/>
  <c r="T26" i="5"/>
  <c r="P26" i="5"/>
  <c r="L26" i="5"/>
  <c r="H26" i="5"/>
  <c r="S26" i="5"/>
  <c r="O26" i="5"/>
  <c r="K26" i="5"/>
  <c r="R26" i="5"/>
  <c r="J26" i="5"/>
  <c r="Q26" i="5"/>
  <c r="I26" i="5"/>
  <c r="N26" i="5"/>
  <c r="M26" i="5"/>
  <c r="J22" i="5"/>
  <c r="L22" i="5"/>
  <c r="T17" i="5"/>
  <c r="S17" i="5"/>
  <c r="K13" i="5"/>
  <c r="O13" i="5"/>
  <c r="I13" i="5"/>
  <c r="N15" i="5"/>
  <c r="J15" i="5"/>
  <c r="M15" i="5"/>
  <c r="S15" i="5"/>
  <c r="H28" i="5"/>
  <c r="I28" i="5"/>
  <c r="N28" i="5"/>
  <c r="S19" i="5"/>
  <c r="O19" i="5"/>
  <c r="K19" i="5"/>
  <c r="T19" i="5"/>
  <c r="N19" i="5"/>
  <c r="I19" i="5"/>
  <c r="R19" i="5"/>
  <c r="M19" i="5"/>
  <c r="H19" i="5"/>
  <c r="L19" i="5"/>
  <c r="J19" i="5"/>
  <c r="Q19" i="5"/>
  <c r="P19" i="5"/>
  <c r="R20" i="5"/>
  <c r="N20" i="5"/>
  <c r="J20" i="5"/>
  <c r="Q20" i="5"/>
  <c r="L20" i="5"/>
  <c r="P20" i="5"/>
  <c r="K20" i="5"/>
  <c r="T20" i="5"/>
  <c r="I20" i="5"/>
  <c r="S20" i="5"/>
  <c r="H20" i="5"/>
  <c r="O20" i="5"/>
  <c r="M20" i="5"/>
  <c r="H23" i="5"/>
  <c r="I23" i="5"/>
  <c r="N22" i="5"/>
  <c r="M22" i="5"/>
  <c r="K17" i="5"/>
  <c r="R17" i="5"/>
  <c r="Q14" i="5"/>
  <c r="I14" i="5"/>
  <c r="O14" i="5"/>
  <c r="T13" i="5"/>
  <c r="P13" i="5"/>
  <c r="P15" i="5"/>
  <c r="L15" i="5"/>
  <c r="K28" i="5"/>
  <c r="P28" i="5"/>
  <c r="M28" i="5"/>
  <c r="T29" i="5"/>
  <c r="R16" i="5"/>
  <c r="N21" i="5" l="1"/>
  <c r="J21" i="5"/>
  <c r="Q21" i="5"/>
  <c r="R21" i="5"/>
  <c r="M21" i="5"/>
  <c r="K21" i="5"/>
  <c r="H21" i="5"/>
  <c r="O21" i="5"/>
  <c r="L21" i="5"/>
  <c r="N16" i="5"/>
  <c r="H16" i="5"/>
  <c r="T16" i="5"/>
  <c r="R29" i="5"/>
  <c r="H29" i="5"/>
  <c r="I29" i="5"/>
  <c r="M16" i="5"/>
  <c r="I16" i="5"/>
  <c r="P16" i="5"/>
  <c r="T10" i="5"/>
  <c r="N10" i="5"/>
  <c r="Q10" i="5"/>
  <c r="P10" i="5"/>
  <c r="I10" i="5"/>
  <c r="J10" i="5"/>
  <c r="L10" i="5"/>
  <c r="R10" i="5"/>
  <c r="O10" i="5"/>
  <c r="S10" i="5"/>
  <c r="K10" i="5"/>
  <c r="M10" i="5"/>
  <c r="K29" i="5"/>
  <c r="L29" i="5"/>
  <c r="M29" i="5"/>
  <c r="Q16" i="5"/>
  <c r="O16" i="5"/>
  <c r="J16" i="5"/>
  <c r="R27" i="5"/>
  <c r="M27" i="5"/>
  <c r="H27" i="5"/>
  <c r="S27" i="5"/>
  <c r="N27" i="5"/>
  <c r="T27" i="5"/>
  <c r="P27" i="5"/>
  <c r="O27" i="5"/>
  <c r="J27" i="5"/>
  <c r="L27" i="5"/>
  <c r="K27" i="5"/>
  <c r="Q27" i="5"/>
  <c r="I27" i="5"/>
  <c r="N29" i="5"/>
  <c r="S29" i="5"/>
  <c r="P29" i="5"/>
  <c r="Q29" i="5"/>
  <c r="J29" i="5"/>
  <c r="O29" i="5"/>
  <c r="L16" i="5"/>
  <c r="S16" i="5"/>
  <c r="K16" i="5"/>
  <c r="H10" i="5"/>
  <c r="I31" i="5" l="1"/>
  <c r="C35" i="5" s="1"/>
  <c r="H31" i="5"/>
  <c r="C34" i="5" s="1"/>
  <c r="J31" i="5"/>
  <c r="C36" i="5" s="1"/>
  <c r="L31" i="5"/>
  <c r="C38" i="5" s="1"/>
  <c r="O31" i="5" l="1"/>
  <c r="C41" i="5" s="1"/>
  <c r="R31" i="5"/>
  <c r="C44" i="5" s="1"/>
  <c r="K31" i="5"/>
  <c r="C37" i="5" s="1"/>
  <c r="M31" i="5"/>
  <c r="C39" i="5" s="1"/>
  <c r="N31" i="5" l="1"/>
  <c r="C40" i="5" s="1"/>
  <c r="P31" i="5"/>
  <c r="C42" i="5" s="1"/>
  <c r="S31" i="5"/>
  <c r="C45" i="5" s="1"/>
  <c r="T31" i="5" l="1"/>
  <c r="C46" i="5" s="1"/>
  <c r="Q31" i="5"/>
  <c r="C43" i="5" s="1"/>
</calcChain>
</file>

<file path=xl/sharedStrings.xml><?xml version="1.0" encoding="utf-8"?>
<sst xmlns="http://schemas.openxmlformats.org/spreadsheetml/2006/main" count="71" uniqueCount="27">
  <si>
    <t>ｎ</t>
    <phoneticPr fontId="1"/>
  </si>
  <si>
    <t>ｈ（ｎ）</t>
    <phoneticPr fontId="1"/>
  </si>
  <si>
    <t>ｆｓ</t>
    <phoneticPr fontId="1"/>
  </si>
  <si>
    <t>ｋ</t>
    <phoneticPr fontId="1"/>
  </si>
  <si>
    <t>ｆ [Hz]</t>
    <phoneticPr fontId="1"/>
  </si>
  <si>
    <t>2πnT</t>
    <phoneticPr fontId="1"/>
  </si>
  <si>
    <t>tan^(-1)</t>
    <phoneticPr fontId="1"/>
  </si>
  <si>
    <t>[radian]</t>
    <phoneticPr fontId="1"/>
  </si>
  <si>
    <t>[Hz]</t>
    <phoneticPr fontId="1"/>
  </si>
  <si>
    <t>ｆｓ＝標本化周波数　[Hz]</t>
    <rPh sb="3" eb="6">
      <t>ヒョウホンカ</t>
    </rPh>
    <rPh sb="6" eb="9">
      <t>シュウハスウ</t>
    </rPh>
    <phoneticPr fontId="1"/>
  </si>
  <si>
    <t>実部</t>
    <rPh sb="0" eb="2">
      <t>ジツブ</t>
    </rPh>
    <phoneticPr fontId="1"/>
  </si>
  <si>
    <t>虚部</t>
    <rPh sb="0" eb="2">
      <t>キョブ</t>
    </rPh>
    <phoneticPr fontId="1"/>
  </si>
  <si>
    <t>振幅</t>
    <rPh sb="0" eb="2">
      <t>シンプク</t>
    </rPh>
    <phoneticPr fontId="1"/>
  </si>
  <si>
    <t>位相</t>
    <rPh sb="0" eb="2">
      <t>イソウ</t>
    </rPh>
    <phoneticPr fontId="1"/>
  </si>
  <si>
    <t>ｆ＝フーリエ変換を計算する
　　周波数（０～４Hz）</t>
    <rPh sb="2" eb="8">
      <t>f</t>
    </rPh>
    <rPh sb="9" eb="11">
      <t>ケイサン</t>
    </rPh>
    <rPh sb="16" eb="19">
      <t>シュウハスウ</t>
    </rPh>
    <phoneticPr fontId="1"/>
  </si>
  <si>
    <t>ｘ（ｎ）</t>
    <phoneticPr fontId="1"/>
  </si>
  <si>
    <t>ｆ＝フーリエ変換を計算する周波数（０～４Hz）</t>
    <rPh sb="2" eb="8">
      <t>f</t>
    </rPh>
    <rPh sb="9" eb="11">
      <t>ケイサン</t>
    </rPh>
    <rPh sb="13" eb="16">
      <t>シュウハスウ</t>
    </rPh>
    <phoneticPr fontId="1"/>
  </si>
  <si>
    <t>フーリエ変換→逆フーリエ変換で出力信号を計算するプログラム</t>
    <rPh sb="0" eb="6">
      <t>f</t>
    </rPh>
    <rPh sb="7" eb="8">
      <t>ギャク</t>
    </rPh>
    <rPh sb="8" eb="14">
      <t>f</t>
    </rPh>
    <rPh sb="15" eb="17">
      <t>シュツリョク</t>
    </rPh>
    <rPh sb="17" eb="19">
      <t>シンゴウ</t>
    </rPh>
    <rPh sb="20" eb="22">
      <t>ケイサン</t>
    </rPh>
    <phoneticPr fontId="1"/>
  </si>
  <si>
    <t>＜入力信号ｘ（ｎ）のフーリエ変換＞</t>
    <rPh sb="1" eb="3">
      <t>ニュウリョク</t>
    </rPh>
    <rPh sb="3" eb="5">
      <t>シンゴウ</t>
    </rPh>
    <rPh sb="10" eb="16">
      <t>f</t>
    </rPh>
    <phoneticPr fontId="1"/>
  </si>
  <si>
    <t>＜インパルス応答ｈ（ｎ）のフーリエ変換＞</t>
    <rPh sb="13" eb="19">
      <t>f</t>
    </rPh>
    <phoneticPr fontId="1"/>
  </si>
  <si>
    <t>＜出力信号ｙ（ｎ）のフーリエ変換　　Ｙ＝ＨＸ＞</t>
    <rPh sb="1" eb="3">
      <t>シュツリョク</t>
    </rPh>
    <rPh sb="3" eb="5">
      <t>シンゴウ</t>
    </rPh>
    <rPh sb="10" eb="16">
      <t>f</t>
    </rPh>
    <phoneticPr fontId="1"/>
  </si>
  <si>
    <t>＜逆フーリエ変換　　Ｙ→ｙ（ｎ）＞</t>
    <rPh sb="1" eb="2">
      <t>ギャク</t>
    </rPh>
    <rPh sb="2" eb="8">
      <t>f</t>
    </rPh>
    <phoneticPr fontId="1"/>
  </si>
  <si>
    <t>時間サンプル（ｎ）</t>
    <rPh sb="0" eb="2">
      <t>ジカン</t>
    </rPh>
    <phoneticPr fontId="1"/>
  </si>
  <si>
    <t>出力信号　ｙ（ｎ）</t>
    <rPh sb="0" eb="2">
      <t>シュツリョク</t>
    </rPh>
    <rPh sb="2" eb="4">
      <t>シンゴウ</t>
    </rPh>
    <phoneticPr fontId="1"/>
  </si>
  <si>
    <t>出力信号　ｙ（ｎ）</t>
    <rPh sb="0" eb="2">
      <t>シュツリョク</t>
    </rPh>
    <rPh sb="2" eb="4">
      <t>シンゴウ</t>
    </rPh>
    <phoneticPr fontId="1"/>
  </si>
  <si>
    <t>ｎ</t>
    <phoneticPr fontId="1"/>
  </si>
  <si>
    <t>ｙ（ｎ）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</si>
</sst>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  <color rgb="FFFFFF99"/>
      <color rgb="FFFFC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振幅特性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xX!$B$15:$B$35</c:f>
              <c:numCache>
                <c:formatCode>General</c:formatCode>
                <c:ptCount val="2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</c:numCache>
            </c:numRef>
          </c:xVal>
          <c:yVal>
            <c:numRef>
              <c:f>xX!$E$15:$E$35</c:f>
              <c:numCache>
                <c:formatCode>General</c:formatCode>
                <c:ptCount val="21"/>
                <c:pt idx="0">
                  <c:v>1</c:v>
                </c:pt>
                <c:pt idx="1">
                  <c:v>0.87403204889764219</c:v>
                </c:pt>
                <c:pt idx="2">
                  <c:v>1.2360679774997896</c:v>
                </c:pt>
                <c:pt idx="3">
                  <c:v>2.288245611270737</c:v>
                </c:pt>
                <c:pt idx="4">
                  <c:v>3.2360679774997898</c:v>
                </c:pt>
                <c:pt idx="5">
                  <c:v>3.6055512754639891</c:v>
                </c:pt>
                <c:pt idx="6">
                  <c:v>3.2360679774997898</c:v>
                </c:pt>
                <c:pt idx="7">
                  <c:v>2.288245611270737</c:v>
                </c:pt>
                <c:pt idx="8">
                  <c:v>1.23606797749979</c:v>
                </c:pt>
                <c:pt idx="9">
                  <c:v>0.8740320488976423</c:v>
                </c:pt>
                <c:pt idx="10">
                  <c:v>1</c:v>
                </c:pt>
                <c:pt idx="11">
                  <c:v>0.87403204889764152</c:v>
                </c:pt>
                <c:pt idx="12">
                  <c:v>1.2360679774997894</c:v>
                </c:pt>
                <c:pt idx="13">
                  <c:v>2.2882456112707366</c:v>
                </c:pt>
                <c:pt idx="14">
                  <c:v>3.2360679774997894</c:v>
                </c:pt>
                <c:pt idx="15">
                  <c:v>3.6055512754639891</c:v>
                </c:pt>
                <c:pt idx="16">
                  <c:v>3.2360679774997902</c:v>
                </c:pt>
                <c:pt idx="17">
                  <c:v>2.2882456112707379</c:v>
                </c:pt>
                <c:pt idx="18">
                  <c:v>1.2360679774997905</c:v>
                </c:pt>
                <c:pt idx="19">
                  <c:v>0.87403204889764397</c:v>
                </c:pt>
                <c:pt idx="2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344000"/>
        <c:axId val="141740672"/>
      </c:scatterChart>
      <c:valAx>
        <c:axId val="12734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41740672"/>
        <c:crosses val="autoZero"/>
        <c:crossBetween val="midCat"/>
      </c:valAx>
      <c:valAx>
        <c:axId val="141740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273440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位相特性</a:t>
            </a:r>
            <a:r>
              <a:rPr lang="en-US" altLang="ja-JP"/>
              <a:t>[radian]</a:t>
            </a:r>
            <a:endParaRPr lang="ja-JP" altLang="en-US"/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xX!$B$15:$B$35</c:f>
              <c:numCache>
                <c:formatCode>General</c:formatCode>
                <c:ptCount val="2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</c:numCache>
            </c:numRef>
          </c:xVal>
          <c:yVal>
            <c:numRef>
              <c:f>xX!$G$15:$G$35</c:f>
              <c:numCache>
                <c:formatCode>General</c:formatCode>
                <c:ptCount val="21"/>
                <c:pt idx="0">
                  <c:v>0</c:v>
                </c:pt>
                <c:pt idx="1">
                  <c:v>0.15707963267948968</c:v>
                </c:pt>
                <c:pt idx="2">
                  <c:v>0.62831853071795851</c:v>
                </c:pt>
                <c:pt idx="3">
                  <c:v>0.47123889803846908</c:v>
                </c:pt>
                <c:pt idx="4">
                  <c:v>1.0292333464665873E-16</c:v>
                </c:pt>
                <c:pt idx="5">
                  <c:v>-0.5880026035475675</c:v>
                </c:pt>
                <c:pt idx="6">
                  <c:v>-1.256637061435917</c:v>
                </c:pt>
                <c:pt idx="7">
                  <c:v>-2.0420352248333655</c:v>
                </c:pt>
                <c:pt idx="8">
                  <c:v>-3.1415926535897927</c:v>
                </c:pt>
                <c:pt idx="9">
                  <c:v>1.4137166941154076</c:v>
                </c:pt>
                <c:pt idx="10">
                  <c:v>4.90059381963448E-16</c:v>
                </c:pt>
                <c:pt idx="11">
                  <c:v>-1.4137166941154073</c:v>
                </c:pt>
                <c:pt idx="12">
                  <c:v>-3.1415926535897927</c:v>
                </c:pt>
                <c:pt idx="13">
                  <c:v>2.042035224833366</c:v>
                </c:pt>
                <c:pt idx="14">
                  <c:v>1.2566370614359177</c:v>
                </c:pt>
                <c:pt idx="15">
                  <c:v>0.58800260354756795</c:v>
                </c:pt>
                <c:pt idx="16">
                  <c:v>3.4307778215552905E-16</c:v>
                </c:pt>
                <c:pt idx="17">
                  <c:v>-0.47123889803846791</c:v>
                </c:pt>
                <c:pt idx="18">
                  <c:v>-0.62831853071795873</c:v>
                </c:pt>
                <c:pt idx="19">
                  <c:v>-0.15707963267949079</c:v>
                </c:pt>
                <c:pt idx="2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131264"/>
        <c:axId val="175196800"/>
      </c:scatterChart>
      <c:valAx>
        <c:axId val="17513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75196800"/>
        <c:crosses val="autoZero"/>
        <c:crossBetween val="midCat"/>
      </c:valAx>
      <c:valAx>
        <c:axId val="175196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751312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振幅特性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hH!$B$15:$B$35</c:f>
              <c:numCache>
                <c:formatCode>General</c:formatCode>
                <c:ptCount val="2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</c:numCache>
            </c:numRef>
          </c:xVal>
          <c:yVal>
            <c:numRef>
              <c:f>hH!$E$15:$E$35</c:f>
              <c:numCache>
                <c:formatCode>General</c:formatCode>
                <c:ptCount val="21"/>
                <c:pt idx="0">
                  <c:v>1.5</c:v>
                </c:pt>
                <c:pt idx="1">
                  <c:v>1.5948028767560181</c:v>
                </c:pt>
                <c:pt idx="2">
                  <c:v>1.7479875418927833</c:v>
                </c:pt>
                <c:pt idx="3">
                  <c:v>1.7569044858593024</c:v>
                </c:pt>
                <c:pt idx="4">
                  <c:v>1.5343449184056999</c:v>
                </c:pt>
                <c:pt idx="5">
                  <c:v>1.1180339887498949</c:v>
                </c:pt>
                <c:pt idx="6">
                  <c:v>0.62812383602887212</c:v>
                </c:pt>
                <c:pt idx="7">
                  <c:v>0.25403296152751792</c:v>
                </c:pt>
                <c:pt idx="8">
                  <c:v>0.30949260308221616</c:v>
                </c:pt>
                <c:pt idx="9">
                  <c:v>0.45316406114755792</c:v>
                </c:pt>
                <c:pt idx="10">
                  <c:v>0.49999999999999994</c:v>
                </c:pt>
                <c:pt idx="11">
                  <c:v>0.45316406114755797</c:v>
                </c:pt>
                <c:pt idx="12">
                  <c:v>0.30949260308221632</c:v>
                </c:pt>
                <c:pt idx="13">
                  <c:v>0.25403296152751786</c:v>
                </c:pt>
                <c:pt idx="14">
                  <c:v>0.62812383602887167</c:v>
                </c:pt>
                <c:pt idx="15">
                  <c:v>1.1180339887498945</c:v>
                </c:pt>
                <c:pt idx="16">
                  <c:v>1.5343449184056996</c:v>
                </c:pt>
                <c:pt idx="17">
                  <c:v>1.7569044858593021</c:v>
                </c:pt>
                <c:pt idx="18">
                  <c:v>1.7479875418927833</c:v>
                </c:pt>
                <c:pt idx="19">
                  <c:v>1.5948028767560183</c:v>
                </c:pt>
                <c:pt idx="20">
                  <c:v>1.5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293312"/>
        <c:axId val="167294848"/>
      </c:scatterChart>
      <c:valAx>
        <c:axId val="16729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67294848"/>
        <c:crosses val="autoZero"/>
        <c:crossBetween val="midCat"/>
      </c:valAx>
      <c:valAx>
        <c:axId val="167294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672933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位相特性</a:t>
            </a:r>
            <a:r>
              <a:rPr lang="en-US" altLang="ja-JP"/>
              <a:t>[radian]</a:t>
            </a:r>
            <a:endParaRPr lang="ja-JP" altLang="en-US"/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hH!$B$15:$B$35</c:f>
              <c:numCache>
                <c:formatCode>General</c:formatCode>
                <c:ptCount val="2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</c:numCache>
            </c:numRef>
          </c:xVal>
          <c:yVal>
            <c:numRef>
              <c:f>hH!$G$15:$G$35</c:f>
              <c:numCache>
                <c:formatCode>General</c:formatCode>
                <c:ptCount val="21"/>
                <c:pt idx="0">
                  <c:v>0</c:v>
                </c:pt>
                <c:pt idx="1">
                  <c:v>-0.20048258221869811</c:v>
                </c:pt>
                <c:pt idx="2">
                  <c:v>-0.53219741489546091</c:v>
                </c:pt>
                <c:pt idx="3">
                  <c:v>-0.98181751388551242</c:v>
                </c:pt>
                <c:pt idx="4">
                  <c:v>-1.497864501793492</c:v>
                </c:pt>
                <c:pt idx="5">
                  <c:v>-2.0344439357957027</c:v>
                </c:pt>
                <c:pt idx="6">
                  <c:v>-2.5080591802071592</c:v>
                </c:pt>
                <c:pt idx="7">
                  <c:v>-2.4745911014711401</c:v>
                </c:pt>
                <c:pt idx="8">
                  <c:v>-1.9404016139616598</c:v>
                </c:pt>
                <c:pt idx="9">
                  <c:v>-2.4167926021640458</c:v>
                </c:pt>
                <c:pt idx="10">
                  <c:v>-3.1415926535897927</c:v>
                </c:pt>
                <c:pt idx="11">
                  <c:v>2.4167926021640449</c:v>
                </c:pt>
                <c:pt idx="12">
                  <c:v>1.9404016139616602</c:v>
                </c:pt>
                <c:pt idx="13">
                  <c:v>2.4745911014711397</c:v>
                </c:pt>
                <c:pt idx="14">
                  <c:v>2.5080591802071597</c:v>
                </c:pt>
                <c:pt idx="15">
                  <c:v>2.0344439357957027</c:v>
                </c:pt>
                <c:pt idx="16">
                  <c:v>1.4978645017934924</c:v>
                </c:pt>
                <c:pt idx="17">
                  <c:v>0.98181751388551286</c:v>
                </c:pt>
                <c:pt idx="18">
                  <c:v>0.53219741489546124</c:v>
                </c:pt>
                <c:pt idx="19">
                  <c:v>0.2004825822186983</c:v>
                </c:pt>
                <c:pt idx="20">
                  <c:v>1.3068250185691946E-16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310848"/>
        <c:axId val="167312384"/>
      </c:scatterChart>
      <c:valAx>
        <c:axId val="16731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67312384"/>
        <c:crosses val="autoZero"/>
        <c:crossBetween val="midCat"/>
      </c:valAx>
      <c:valAx>
        <c:axId val="167312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67310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振幅特性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YHX!$B$10:$B$30</c:f>
              <c:numCache>
                <c:formatCode>General</c:formatCode>
                <c:ptCount val="2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</c:numCache>
            </c:numRef>
          </c:xVal>
          <c:yVal>
            <c:numRef>
              <c:f>YHX!$E$10:$E$30</c:f>
              <c:numCache>
                <c:formatCode>General</c:formatCode>
                <c:ptCount val="21"/>
                <c:pt idx="0">
                  <c:v>1.5</c:v>
                </c:pt>
                <c:pt idx="1">
                  <c:v>1.3939088259589165</c:v>
                </c:pt>
                <c:pt idx="2">
                  <c:v>2.1606314256022414</c:v>
                </c:pt>
                <c:pt idx="3">
                  <c:v>4.0202289791894197</c:v>
                </c:pt>
                <c:pt idx="4">
                  <c:v>4.9652444568922132</c:v>
                </c:pt>
                <c:pt idx="5">
                  <c:v>4.0311288741492746</c:v>
                </c:pt>
                <c:pt idx="6">
                  <c:v>2.0326514316773618</c:v>
                </c:pt>
                <c:pt idx="7">
                  <c:v>0.58128980933345109</c:v>
                </c:pt>
                <c:pt idx="8">
                  <c:v>0.38255389594298017</c:v>
                </c:pt>
                <c:pt idx="9">
                  <c:v>0.39607991285157645</c:v>
                </c:pt>
                <c:pt idx="10">
                  <c:v>0.49999999999999994</c:v>
                </c:pt>
                <c:pt idx="11">
                  <c:v>0.39607991285157623</c:v>
                </c:pt>
                <c:pt idx="12">
                  <c:v>0.38255389594298017</c:v>
                </c:pt>
                <c:pt idx="13">
                  <c:v>0.58128980933345054</c:v>
                </c:pt>
                <c:pt idx="14">
                  <c:v>2.0326514316773601</c:v>
                </c:pt>
                <c:pt idx="15">
                  <c:v>4.0311288741492737</c:v>
                </c:pt>
                <c:pt idx="16">
                  <c:v>4.9652444568922132</c:v>
                </c:pt>
                <c:pt idx="17">
                  <c:v>4.0202289791894197</c:v>
                </c:pt>
                <c:pt idx="18">
                  <c:v>2.1606314256022432</c:v>
                </c:pt>
                <c:pt idx="19">
                  <c:v>1.3939088259589194</c:v>
                </c:pt>
                <c:pt idx="20">
                  <c:v>1.5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217664"/>
        <c:axId val="175219456"/>
      </c:scatterChart>
      <c:valAx>
        <c:axId val="17521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75219456"/>
        <c:crosses val="autoZero"/>
        <c:crossBetween val="midCat"/>
      </c:valAx>
      <c:valAx>
        <c:axId val="175219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752176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位相特性</a:t>
            </a:r>
            <a:r>
              <a:rPr lang="en-US" altLang="ja-JP"/>
              <a:t>[radian]</a:t>
            </a:r>
            <a:endParaRPr lang="ja-JP" altLang="en-US"/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YHX!$B$10:$B$30</c:f>
              <c:numCache>
                <c:formatCode>General</c:formatCode>
                <c:ptCount val="2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</c:numCache>
            </c:numRef>
          </c:xVal>
          <c:yVal>
            <c:numRef>
              <c:f>YHX!$G$10:$G$30</c:f>
              <c:numCache>
                <c:formatCode>General</c:formatCode>
                <c:ptCount val="21"/>
                <c:pt idx="0">
                  <c:v>0</c:v>
                </c:pt>
                <c:pt idx="1">
                  <c:v>-4.340294953920841E-2</c:v>
                </c:pt>
                <c:pt idx="2">
                  <c:v>9.6121115822497563E-2</c:v>
                </c:pt>
                <c:pt idx="3">
                  <c:v>-0.51057861584704334</c:v>
                </c:pt>
                <c:pt idx="4">
                  <c:v>-1.4978645017934917</c:v>
                </c:pt>
                <c:pt idx="5">
                  <c:v>-2.6224465393432701</c:v>
                </c:pt>
                <c:pt idx="6">
                  <c:v>2.5184890655365098</c:v>
                </c:pt>
                <c:pt idx="7">
                  <c:v>1.7665589808750806</c:v>
                </c:pt>
                <c:pt idx="8">
                  <c:v>1.2011910396281338</c:v>
                </c:pt>
                <c:pt idx="9">
                  <c:v>-1.003075908048638</c:v>
                </c:pt>
                <c:pt idx="10">
                  <c:v>-3.1415926535897922</c:v>
                </c:pt>
                <c:pt idx="11">
                  <c:v>1.003075908048638</c:v>
                </c:pt>
                <c:pt idx="12">
                  <c:v>-1.2011910396281322</c:v>
                </c:pt>
                <c:pt idx="13">
                  <c:v>-1.7665589808750806</c:v>
                </c:pt>
                <c:pt idx="14">
                  <c:v>-2.5184890655365093</c:v>
                </c:pt>
                <c:pt idx="15">
                  <c:v>2.622446539343271</c:v>
                </c:pt>
                <c:pt idx="16">
                  <c:v>1.4978645017934926</c:v>
                </c:pt>
                <c:pt idx="17">
                  <c:v>0.51057861584704489</c:v>
                </c:pt>
                <c:pt idx="18">
                  <c:v>-9.6121115822497535E-2</c:v>
                </c:pt>
                <c:pt idx="19">
                  <c:v>4.3402949539207508E-2</c:v>
                </c:pt>
                <c:pt idx="20">
                  <c:v>1.3068250185691946E-16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210304"/>
        <c:axId val="176211840"/>
      </c:scatterChart>
      <c:valAx>
        <c:axId val="17621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76211840"/>
        <c:crosses val="autoZero"/>
        <c:crossBetween val="midCat"/>
      </c:valAx>
      <c:valAx>
        <c:axId val="176211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762103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振幅特性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Yy!$B$10:$B$30</c:f>
              <c:numCache>
                <c:formatCode>General</c:formatCode>
                <c:ptCount val="2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</c:numCache>
            </c:numRef>
          </c:xVal>
          <c:yVal>
            <c:numRef>
              <c:f>Yy!$E$10:$E$30</c:f>
              <c:numCache>
                <c:formatCode>General</c:formatCode>
                <c:ptCount val="21"/>
                <c:pt idx="0">
                  <c:v>1.5</c:v>
                </c:pt>
                <c:pt idx="1">
                  <c:v>1.3939088259589165</c:v>
                </c:pt>
                <c:pt idx="2">
                  <c:v>2.1606314256022414</c:v>
                </c:pt>
                <c:pt idx="3">
                  <c:v>4.0202289791894197</c:v>
                </c:pt>
                <c:pt idx="4">
                  <c:v>4.9652444568922132</c:v>
                </c:pt>
                <c:pt idx="5">
                  <c:v>4.0311288741492746</c:v>
                </c:pt>
                <c:pt idx="6">
                  <c:v>2.0326514316773618</c:v>
                </c:pt>
                <c:pt idx="7">
                  <c:v>0.58128980933345109</c:v>
                </c:pt>
                <c:pt idx="8">
                  <c:v>0.38255389594298017</c:v>
                </c:pt>
                <c:pt idx="9">
                  <c:v>0.39607991285157645</c:v>
                </c:pt>
                <c:pt idx="10">
                  <c:v>0.49999999999999994</c:v>
                </c:pt>
                <c:pt idx="11">
                  <c:v>0.39607991285157623</c:v>
                </c:pt>
                <c:pt idx="12">
                  <c:v>0.38255389594298017</c:v>
                </c:pt>
                <c:pt idx="13">
                  <c:v>0.58128980933345054</c:v>
                </c:pt>
                <c:pt idx="14">
                  <c:v>2.0326514316773601</c:v>
                </c:pt>
                <c:pt idx="15">
                  <c:v>4.0311288741492737</c:v>
                </c:pt>
                <c:pt idx="16">
                  <c:v>4.9652444568922132</c:v>
                </c:pt>
                <c:pt idx="17">
                  <c:v>4.0202289791894197</c:v>
                </c:pt>
                <c:pt idx="18">
                  <c:v>2.1606314256022432</c:v>
                </c:pt>
                <c:pt idx="19">
                  <c:v>1.3939088259589194</c:v>
                </c:pt>
                <c:pt idx="20">
                  <c:v>1.5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790528"/>
        <c:axId val="174792064"/>
      </c:scatterChart>
      <c:valAx>
        <c:axId val="17479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74792064"/>
        <c:crosses val="autoZero"/>
        <c:crossBetween val="midCat"/>
      </c:valAx>
      <c:valAx>
        <c:axId val="174792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747905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位相特性</a:t>
            </a:r>
            <a:r>
              <a:rPr lang="en-US" altLang="ja-JP"/>
              <a:t>[radian]</a:t>
            </a:r>
            <a:endParaRPr lang="ja-JP" altLang="en-US"/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Yy!$B$10:$B$30</c:f>
              <c:numCache>
                <c:formatCode>General</c:formatCode>
                <c:ptCount val="2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</c:numCache>
            </c:numRef>
          </c:xVal>
          <c:yVal>
            <c:numRef>
              <c:f>Yy!$G$10:$G$30</c:f>
              <c:numCache>
                <c:formatCode>General</c:formatCode>
                <c:ptCount val="21"/>
                <c:pt idx="0">
                  <c:v>0</c:v>
                </c:pt>
                <c:pt idx="1">
                  <c:v>-4.340294953920841E-2</c:v>
                </c:pt>
                <c:pt idx="2">
                  <c:v>9.6121115822497563E-2</c:v>
                </c:pt>
                <c:pt idx="3">
                  <c:v>-0.51057861584704334</c:v>
                </c:pt>
                <c:pt idx="4">
                  <c:v>-1.4978645017934917</c:v>
                </c:pt>
                <c:pt idx="5">
                  <c:v>-2.6224465393432701</c:v>
                </c:pt>
                <c:pt idx="6">
                  <c:v>2.5184890655365098</c:v>
                </c:pt>
                <c:pt idx="7">
                  <c:v>1.7665589808750806</c:v>
                </c:pt>
                <c:pt idx="8">
                  <c:v>1.2011910396281338</c:v>
                </c:pt>
                <c:pt idx="9">
                  <c:v>-1.003075908048638</c:v>
                </c:pt>
                <c:pt idx="10">
                  <c:v>-3.1415926535897922</c:v>
                </c:pt>
                <c:pt idx="11">
                  <c:v>1.003075908048638</c:v>
                </c:pt>
                <c:pt idx="12">
                  <c:v>-1.2011910396281322</c:v>
                </c:pt>
                <c:pt idx="13">
                  <c:v>-1.7665589808750806</c:v>
                </c:pt>
                <c:pt idx="14">
                  <c:v>-2.5184890655365093</c:v>
                </c:pt>
                <c:pt idx="15">
                  <c:v>2.622446539343271</c:v>
                </c:pt>
                <c:pt idx="16">
                  <c:v>1.4978645017934926</c:v>
                </c:pt>
                <c:pt idx="17">
                  <c:v>0.51057861584704489</c:v>
                </c:pt>
                <c:pt idx="18">
                  <c:v>-9.6121115822497535E-2</c:v>
                </c:pt>
                <c:pt idx="19">
                  <c:v>4.3402949539207508E-2</c:v>
                </c:pt>
                <c:pt idx="20">
                  <c:v>1.3068250185691946E-16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808064"/>
        <c:axId val="174822144"/>
      </c:scatterChart>
      <c:valAx>
        <c:axId val="17480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74822144"/>
        <c:crosses val="autoZero"/>
        <c:crossBetween val="midCat"/>
      </c:valAx>
      <c:valAx>
        <c:axId val="174822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748080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出力信号　ｙ（ｎ）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</c:numLit>
          </c:cat>
          <c:val>
            <c:numRef>
              <c:f>Yy!$H$31:$T$31</c:f>
              <c:numCache>
                <c:formatCode>General</c:formatCode>
                <c:ptCount val="13"/>
                <c:pt idx="0">
                  <c:v>0.3000000000000001</c:v>
                </c:pt>
                <c:pt idx="1">
                  <c:v>1.3001105005584186</c:v>
                </c:pt>
                <c:pt idx="2">
                  <c:v>1.1972493293626234</c:v>
                </c:pt>
                <c:pt idx="3">
                  <c:v>-0.80460645015949428</c:v>
                </c:pt>
                <c:pt idx="4">
                  <c:v>-1.4992259728956268</c:v>
                </c:pt>
                <c:pt idx="5">
                  <c:v>0.205125995929858</c:v>
                </c:pt>
                <c:pt idx="6">
                  <c:v>0.80125907274009456</c:v>
                </c:pt>
                <c:pt idx="7">
                  <c:v>0.29673881867497942</c:v>
                </c:pt>
                <c:pt idx="8">
                  <c:v>-0.30220286602378199</c:v>
                </c:pt>
                <c:pt idx="9">
                  <c:v>1.0814321698509044E-4</c:v>
                </c:pt>
                <c:pt idx="10">
                  <c:v>-3.3127092855933517E-5</c:v>
                </c:pt>
                <c:pt idx="11">
                  <c:v>1.2025298719069433E-4</c:v>
                </c:pt>
                <c:pt idx="12">
                  <c:v>3.5767603919747428E-4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828928"/>
        <c:axId val="174830720"/>
      </c:barChart>
      <c:catAx>
        <c:axId val="17482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74830720"/>
        <c:crosses val="autoZero"/>
        <c:auto val="1"/>
        <c:lblAlgn val="ctr"/>
        <c:lblOffset val="100"/>
        <c:noMultiLvlLbl val="0"/>
      </c:catAx>
      <c:valAx>
        <c:axId val="174830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7482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300036</xdr:colOff>
      <xdr:row>12</xdr:row>
      <xdr:rowOff>290512</xdr:rowOff>
    </xdr:from>
    <xdr:to>
      <xdr:col>14</xdr:col>
      <xdr:colOff>666749</xdr:colOff>
      <xdr:row>23</xdr:row>
      <xdr:rowOff>52387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290512</xdr:colOff>
      <xdr:row>24</xdr:row>
      <xdr:rowOff>4762</xdr:rowOff>
    </xdr:from>
    <xdr:to>
      <xdr:col>15</xdr:col>
      <xdr:colOff>0</xdr:colOff>
      <xdr:row>34</xdr:row>
      <xdr:rowOff>128587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319087</xdr:colOff>
      <xdr:row>12</xdr:row>
      <xdr:rowOff>309562</xdr:rowOff>
    </xdr:from>
    <xdr:to>
      <xdr:col>14</xdr:col>
      <xdr:colOff>676275</xdr:colOff>
      <xdr:row>23</xdr:row>
      <xdr:rowOff>71437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290511</xdr:colOff>
      <xdr:row>23</xdr:row>
      <xdr:rowOff>309562</xdr:rowOff>
    </xdr:from>
    <xdr:to>
      <xdr:col>14</xdr:col>
      <xdr:colOff>676274</xdr:colOff>
      <xdr:row>34</xdr:row>
      <xdr:rowOff>119062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319087</xdr:colOff>
      <xdr:row>7</xdr:row>
      <xdr:rowOff>309562</xdr:rowOff>
    </xdr:from>
    <xdr:to>
      <xdr:col>15</xdr:col>
      <xdr:colOff>9525</xdr:colOff>
      <xdr:row>18</xdr:row>
      <xdr:rowOff>71437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338137</xdr:colOff>
      <xdr:row>18</xdr:row>
      <xdr:rowOff>300037</xdr:rowOff>
    </xdr:from>
    <xdr:to>
      <xdr:col>15</xdr:col>
      <xdr:colOff>28575</xdr:colOff>
      <xdr:row>29</xdr:row>
      <xdr:rowOff>109537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233361</xdr:colOff>
      <xdr:row>8</xdr:row>
      <xdr:rowOff>271462</xdr:rowOff>
    </xdr:from>
    <xdr:to>
      <xdr:col>27</xdr:col>
      <xdr:colOff>676275</xdr:colOff>
      <xdr:row>19</xdr:row>
      <xdr:rowOff>33337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252411</xdr:colOff>
      <xdr:row>19</xdr:row>
      <xdr:rowOff>214312</xdr:rowOff>
    </xdr:from>
    <xdr:to>
      <xdr:col>27</xdr:col>
      <xdr:colOff>666750</xdr:colOff>
      <xdr:row>30</xdr:row>
      <xdr:rowOff>23812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32</xdr:row>
      <xdr:rowOff>261936</xdr:rowOff>
    </xdr:from>
    <xdr:to>
      <xdr:col>13</xdr:col>
      <xdr:colOff>171450</xdr:colOff>
      <xdr:row>46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sqref="A1:J1"/>
    </sheetView>
  </sheetViews>
  <sheetFormatPr defaultRowHeight="13.5" x14ac:dyDescent="0.15"/>
  <cols>
    <col min="1" max="1" width="7" customWidth="1"/>
    <col min="3" max="4" width="10.5" customWidth="1"/>
    <col min="5" max="5" width="11" customWidth="1"/>
    <col min="6" max="6" width="11.625" customWidth="1"/>
    <col min="7" max="7" width="12.125" customWidth="1"/>
  </cols>
  <sheetData>
    <row r="1" spans="1:12" ht="27" customHeight="1" x14ac:dyDescent="0.1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3"/>
      <c r="L1" s="13"/>
    </row>
    <row r="2" spans="1:12" ht="24.75" customHeight="1" x14ac:dyDescent="0.15">
      <c r="A2" s="18" t="s">
        <v>18</v>
      </c>
      <c r="B2" s="18"/>
      <c r="C2" s="18"/>
      <c r="D2" s="18"/>
      <c r="E2" s="18"/>
      <c r="F2" s="18"/>
      <c r="G2" s="18"/>
    </row>
    <row r="3" spans="1:12" ht="24.75" customHeight="1" x14ac:dyDescent="0.15">
      <c r="A3" s="3"/>
      <c r="B3" s="3"/>
      <c r="C3" s="3"/>
      <c r="D3" s="3"/>
      <c r="E3" s="2"/>
      <c r="F3" s="2"/>
      <c r="G3" s="2"/>
    </row>
    <row r="4" spans="1:12" ht="24.75" customHeight="1" x14ac:dyDescent="0.15">
      <c r="A4" s="9" t="s">
        <v>2</v>
      </c>
      <c r="B4" s="9">
        <v>8</v>
      </c>
      <c r="C4" s="2" t="s">
        <v>8</v>
      </c>
      <c r="D4" s="2"/>
      <c r="E4" s="16" t="s">
        <v>9</v>
      </c>
      <c r="F4" s="16"/>
      <c r="G4" s="16"/>
      <c r="H4" s="16"/>
    </row>
    <row r="5" spans="1:12" ht="24.75" customHeight="1" x14ac:dyDescent="0.15">
      <c r="A5" s="5"/>
      <c r="B5" s="5"/>
      <c r="C5" s="2"/>
      <c r="D5" s="2"/>
      <c r="E5" s="17" t="s">
        <v>14</v>
      </c>
      <c r="F5" s="17"/>
      <c r="G5" s="17"/>
      <c r="H5" s="17"/>
    </row>
    <row r="6" spans="1:12" ht="24.75" customHeight="1" x14ac:dyDescent="0.15">
      <c r="A6" s="4" t="s">
        <v>0</v>
      </c>
      <c r="B6" s="4" t="s">
        <v>15</v>
      </c>
      <c r="C6" s="4" t="s">
        <v>5</v>
      </c>
      <c r="D6" s="2"/>
      <c r="E6" s="17"/>
      <c r="F6" s="17"/>
      <c r="G6" s="17"/>
      <c r="H6" s="17"/>
    </row>
    <row r="7" spans="1:12" ht="24.75" customHeight="1" x14ac:dyDescent="0.15">
      <c r="A7" s="6">
        <v>0</v>
      </c>
      <c r="B7" s="23">
        <v>1</v>
      </c>
      <c r="C7" s="4">
        <f>2*PI()*A7/$B$4</f>
        <v>0</v>
      </c>
      <c r="D7" s="2"/>
      <c r="E7" s="2"/>
      <c r="F7" s="2"/>
      <c r="G7" s="2"/>
    </row>
    <row r="8" spans="1:12" ht="24.75" customHeight="1" x14ac:dyDescent="0.15">
      <c r="A8" s="4">
        <v>1</v>
      </c>
      <c r="B8" s="9">
        <v>1</v>
      </c>
      <c r="C8" s="4">
        <f t="shared" ref="C8:C12" si="0">2*PI()*A8/$B$4</f>
        <v>0.78539816339744828</v>
      </c>
      <c r="D8" s="2"/>
      <c r="E8" s="2"/>
      <c r="F8" s="2"/>
      <c r="G8" s="2"/>
    </row>
    <row r="9" spans="1:12" ht="24.75" customHeight="1" x14ac:dyDescent="0.15">
      <c r="A9" s="4">
        <v>2</v>
      </c>
      <c r="B9" s="9">
        <v>-1</v>
      </c>
      <c r="C9" s="4">
        <f t="shared" si="0"/>
        <v>1.5707963267948966</v>
      </c>
      <c r="D9" s="2"/>
      <c r="E9" s="2"/>
      <c r="F9" s="2"/>
      <c r="G9" s="2"/>
    </row>
    <row r="10" spans="1:12" ht="24.75" customHeight="1" x14ac:dyDescent="0.15">
      <c r="A10" s="4">
        <v>3</v>
      </c>
      <c r="B10" s="9">
        <v>-1</v>
      </c>
      <c r="C10" s="4">
        <f t="shared" si="0"/>
        <v>2.3561944901923448</v>
      </c>
      <c r="D10" s="2"/>
      <c r="E10" s="2"/>
      <c r="F10" s="2"/>
      <c r="G10" s="2"/>
    </row>
    <row r="11" spans="1:12" ht="24.75" customHeight="1" x14ac:dyDescent="0.15">
      <c r="A11" s="4">
        <v>4</v>
      </c>
      <c r="B11" s="9">
        <v>1</v>
      </c>
      <c r="C11" s="4">
        <f t="shared" si="0"/>
        <v>3.1415926535897931</v>
      </c>
      <c r="D11" s="2"/>
      <c r="E11" s="2"/>
      <c r="F11" s="2"/>
      <c r="G11" s="2"/>
    </row>
    <row r="12" spans="1:12" ht="24.75" customHeight="1" x14ac:dyDescent="0.15">
      <c r="A12" s="4">
        <v>5</v>
      </c>
      <c r="B12" s="9"/>
      <c r="C12" s="4">
        <f t="shared" si="0"/>
        <v>3.9269908169872414</v>
      </c>
      <c r="D12" s="2"/>
      <c r="E12" s="2"/>
      <c r="F12" s="2"/>
      <c r="G12" s="2"/>
    </row>
    <row r="13" spans="1:12" ht="24.75" customHeight="1" x14ac:dyDescent="0.15">
      <c r="A13" s="2"/>
      <c r="B13" s="2"/>
      <c r="C13" s="2"/>
      <c r="D13" s="2"/>
      <c r="E13" s="2"/>
      <c r="F13" s="3" t="s">
        <v>7</v>
      </c>
      <c r="G13" s="3" t="s">
        <v>7</v>
      </c>
    </row>
    <row r="14" spans="1:12" ht="24.75" customHeight="1" x14ac:dyDescent="0.15">
      <c r="A14" s="8" t="s">
        <v>3</v>
      </c>
      <c r="B14" s="8" t="s">
        <v>4</v>
      </c>
      <c r="C14" s="8" t="s">
        <v>10</v>
      </c>
      <c r="D14" s="8" t="s">
        <v>11</v>
      </c>
      <c r="E14" s="8" t="s">
        <v>12</v>
      </c>
      <c r="F14" s="8" t="s">
        <v>6</v>
      </c>
      <c r="G14" s="8" t="s">
        <v>13</v>
      </c>
    </row>
    <row r="15" spans="1:12" ht="24.75" customHeight="1" x14ac:dyDescent="0.15">
      <c r="A15" s="4">
        <v>0</v>
      </c>
      <c r="B15" s="8">
        <f>A15*$B$4/20</f>
        <v>0</v>
      </c>
      <c r="C15" s="4">
        <f>$B$7*COS($C$7*B15)+$B$8*COS($C$8*B15)+$B$9*COS($C$9*B15)+$B$10*COS($C$10*B15)+$B$11*COS($C$11*B15)+$B$12*COS($C$12*B15)</f>
        <v>1</v>
      </c>
      <c r="D15" s="4">
        <f>-$B$7*SIN($C$7*B15)-$B$8*SIN($C$8*B15)-$B$9*SIN($C$9*B15)-$B$10*SIN($C$10*B15)-$B$11*SIN($C$11*B15)-$B$12*SIN($C$12*B15)</f>
        <v>0</v>
      </c>
      <c r="E15" s="8">
        <f>SQRT(C15^2+D15^2)</f>
        <v>1</v>
      </c>
      <c r="F15" s="4">
        <f>IF(C15=0, 0, ATAN(D15/C15))</f>
        <v>0</v>
      </c>
      <c r="G15" s="8">
        <f>IF(C15=0, 0, IF(C15&gt;0, F15, IF(C15&lt;0, IF(D15&gt;0, F15+PI(), IF(D15&lt;0, F15-PI())))))</f>
        <v>0</v>
      </c>
    </row>
    <row r="16" spans="1:12" ht="24.75" customHeight="1" x14ac:dyDescent="0.15">
      <c r="A16" s="4">
        <v>1</v>
      </c>
      <c r="B16" s="8">
        <f t="shared" ref="B16:B35" si="1">A16*$B$4/20</f>
        <v>0.4</v>
      </c>
      <c r="C16" s="4">
        <f t="shared" ref="C16:C35" si="2">$B$7*COS($C$7*B16)+$B$8*COS($C$8*B16)+$B$9*COS($C$9*B16)+$B$10*COS($C$10*B16)+$B$11*COS($C$11*B16)+$B$12*COS($C$12*B16)</f>
        <v>0.86327126400268051</v>
      </c>
      <c r="D16" s="4">
        <f t="shared" ref="D16:D35" si="3">-$B$7*SIN($C$7*B16)-$B$8*SIN($C$8*B16)-$B$9*SIN($C$9*B16)-$B$10*SIN($C$10*B16)-$B$11*SIN($C$11*B16)-$B$12*SIN($C$12*B16)</f>
        <v>0.13672873599731961</v>
      </c>
      <c r="E16" s="8">
        <f t="shared" ref="E16:E35" si="4">SQRT(C16^2+D16^2)</f>
        <v>0.87403204889764219</v>
      </c>
      <c r="F16" s="4">
        <f t="shared" ref="F16:F35" si="5">IF(C16=0, 0, ATAN(D16/C16))</f>
        <v>0.15707963267948968</v>
      </c>
      <c r="G16" s="8">
        <f t="shared" ref="G16:G35" si="6">IF(C16=0, 0, IF(C16&gt;0, F16, IF(C16&lt;0, IF(D16&gt;0, F16+PI(), IF(D16&lt;0, F16-PI())))))</f>
        <v>0.15707963267948968</v>
      </c>
    </row>
    <row r="17" spans="1:7" ht="24.75" customHeight="1" x14ac:dyDescent="0.15">
      <c r="A17" s="4">
        <v>2</v>
      </c>
      <c r="B17" s="8">
        <f t="shared" si="1"/>
        <v>0.8</v>
      </c>
      <c r="C17" s="4">
        <f t="shared" si="2"/>
        <v>1</v>
      </c>
      <c r="D17" s="4">
        <f t="shared" si="3"/>
        <v>0.72654252800536068</v>
      </c>
      <c r="E17" s="8">
        <f t="shared" si="4"/>
        <v>1.2360679774997896</v>
      </c>
      <c r="F17" s="4">
        <f t="shared" si="5"/>
        <v>0.62831853071795851</v>
      </c>
      <c r="G17" s="8">
        <f t="shared" si="6"/>
        <v>0.62831853071795851</v>
      </c>
    </row>
    <row r="18" spans="1:7" ht="24.75" customHeight="1" x14ac:dyDescent="0.15">
      <c r="A18" s="4">
        <v>3</v>
      </c>
      <c r="B18" s="8">
        <f t="shared" si="1"/>
        <v>1.2</v>
      </c>
      <c r="C18" s="4">
        <f t="shared" si="2"/>
        <v>2.0388417685876266</v>
      </c>
      <c r="D18" s="4">
        <f t="shared" si="3"/>
        <v>1.0388417685876268</v>
      </c>
      <c r="E18" s="8">
        <f t="shared" si="4"/>
        <v>2.288245611270737</v>
      </c>
      <c r="F18" s="4">
        <f t="shared" si="5"/>
        <v>0.47123889803846908</v>
      </c>
      <c r="G18" s="8">
        <f t="shared" si="6"/>
        <v>0.47123889803846908</v>
      </c>
    </row>
    <row r="19" spans="1:7" ht="24.75" customHeight="1" x14ac:dyDescent="0.15">
      <c r="A19" s="4">
        <v>4</v>
      </c>
      <c r="B19" s="8">
        <f t="shared" si="1"/>
        <v>1.6</v>
      </c>
      <c r="C19" s="4">
        <f t="shared" si="2"/>
        <v>3.2360679774997898</v>
      </c>
      <c r="D19" s="4">
        <f t="shared" si="3"/>
        <v>3.3306690738754696E-16</v>
      </c>
      <c r="E19" s="8">
        <f t="shared" si="4"/>
        <v>3.2360679774997898</v>
      </c>
      <c r="F19" s="4">
        <f t="shared" si="5"/>
        <v>1.0292333464665873E-16</v>
      </c>
      <c r="G19" s="8">
        <f t="shared" si="6"/>
        <v>1.0292333464665873E-16</v>
      </c>
    </row>
    <row r="20" spans="1:7" ht="24.75" customHeight="1" x14ac:dyDescent="0.15">
      <c r="A20" s="4">
        <v>5</v>
      </c>
      <c r="B20" s="8">
        <f t="shared" si="1"/>
        <v>2</v>
      </c>
      <c r="C20" s="4">
        <f t="shared" si="2"/>
        <v>3</v>
      </c>
      <c r="D20" s="4">
        <f t="shared" si="3"/>
        <v>-1.9999999999999998</v>
      </c>
      <c r="E20" s="8">
        <f t="shared" si="4"/>
        <v>3.6055512754639891</v>
      </c>
      <c r="F20" s="4">
        <f t="shared" si="5"/>
        <v>-0.5880026035475675</v>
      </c>
      <c r="G20" s="8">
        <f t="shared" si="6"/>
        <v>-0.5880026035475675</v>
      </c>
    </row>
    <row r="21" spans="1:7" ht="24.75" customHeight="1" x14ac:dyDescent="0.15">
      <c r="A21" s="4">
        <v>6</v>
      </c>
      <c r="B21" s="8">
        <f t="shared" si="1"/>
        <v>2.4</v>
      </c>
      <c r="C21" s="4">
        <f t="shared" si="2"/>
        <v>1.0000000000000007</v>
      </c>
      <c r="D21" s="4">
        <f t="shared" si="3"/>
        <v>-3.0776835371752536</v>
      </c>
      <c r="E21" s="8">
        <f t="shared" si="4"/>
        <v>3.2360679774997898</v>
      </c>
      <c r="F21" s="4">
        <f t="shared" si="5"/>
        <v>-1.256637061435917</v>
      </c>
      <c r="G21" s="8">
        <f t="shared" si="6"/>
        <v>-1.256637061435917</v>
      </c>
    </row>
    <row r="22" spans="1:7" ht="24.75" customHeight="1" x14ac:dyDescent="0.15">
      <c r="A22" s="4">
        <v>7</v>
      </c>
      <c r="B22" s="8">
        <f t="shared" si="1"/>
        <v>2.8</v>
      </c>
      <c r="C22" s="4">
        <f t="shared" si="2"/>
        <v>-1.0388417685876263</v>
      </c>
      <c r="D22" s="4">
        <f t="shared" si="3"/>
        <v>-2.038841768587627</v>
      </c>
      <c r="E22" s="8">
        <f t="shared" si="4"/>
        <v>2.288245611270737</v>
      </c>
      <c r="F22" s="4">
        <f t="shared" si="5"/>
        <v>1.0995574287564278</v>
      </c>
      <c r="G22" s="8">
        <f t="shared" si="6"/>
        <v>-2.0420352248333655</v>
      </c>
    </row>
    <row r="23" spans="1:7" ht="24.75" customHeight="1" x14ac:dyDescent="0.15">
      <c r="A23" s="4">
        <v>8</v>
      </c>
      <c r="B23" s="8">
        <f t="shared" si="1"/>
        <v>3.2</v>
      </c>
      <c r="C23" s="4">
        <f t="shared" si="2"/>
        <v>-1.23606797749979</v>
      </c>
      <c r="D23" s="4">
        <f t="shared" si="3"/>
        <v>-6.6613381477509392E-16</v>
      </c>
      <c r="E23" s="8">
        <f t="shared" si="4"/>
        <v>1.23606797749979</v>
      </c>
      <c r="F23" s="4">
        <f t="shared" si="5"/>
        <v>5.3891357668086425E-16</v>
      </c>
      <c r="G23" s="8">
        <f t="shared" si="6"/>
        <v>-3.1415926535897927</v>
      </c>
    </row>
    <row r="24" spans="1:7" ht="24.75" customHeight="1" x14ac:dyDescent="0.15">
      <c r="A24" s="4">
        <v>9</v>
      </c>
      <c r="B24" s="8">
        <f t="shared" si="1"/>
        <v>3.6</v>
      </c>
      <c r="C24" s="4">
        <f t="shared" si="2"/>
        <v>0.13672873599731905</v>
      </c>
      <c r="D24" s="4">
        <f t="shared" si="3"/>
        <v>0.86327126400268062</v>
      </c>
      <c r="E24" s="8">
        <f t="shared" si="4"/>
        <v>0.8740320488976423</v>
      </c>
      <c r="F24" s="4">
        <f t="shared" si="5"/>
        <v>1.4137166941154076</v>
      </c>
      <c r="G24" s="8">
        <f t="shared" si="6"/>
        <v>1.4137166941154076</v>
      </c>
    </row>
    <row r="25" spans="1:7" ht="24.75" customHeight="1" x14ac:dyDescent="0.15">
      <c r="A25" s="4">
        <v>10</v>
      </c>
      <c r="B25" s="8">
        <f t="shared" si="1"/>
        <v>4</v>
      </c>
      <c r="C25" s="4">
        <f t="shared" si="2"/>
        <v>1</v>
      </c>
      <c r="D25" s="4">
        <f t="shared" si="3"/>
        <v>4.90059381963448E-16</v>
      </c>
      <c r="E25" s="8">
        <f t="shared" si="4"/>
        <v>1</v>
      </c>
      <c r="F25" s="4">
        <f t="shared" si="5"/>
        <v>4.90059381963448E-16</v>
      </c>
      <c r="G25" s="8">
        <f t="shared" si="6"/>
        <v>4.90059381963448E-16</v>
      </c>
    </row>
    <row r="26" spans="1:7" ht="24.75" customHeight="1" x14ac:dyDescent="0.15">
      <c r="A26" s="4">
        <v>11</v>
      </c>
      <c r="B26" s="8">
        <f t="shared" si="1"/>
        <v>4.4000000000000004</v>
      </c>
      <c r="C26" s="4">
        <f t="shared" si="2"/>
        <v>0.13672873599731916</v>
      </c>
      <c r="D26" s="4">
        <f t="shared" si="3"/>
        <v>-0.86327126400267995</v>
      </c>
      <c r="E26" s="8">
        <f t="shared" si="4"/>
        <v>0.87403204889764152</v>
      </c>
      <c r="F26" s="4">
        <f t="shared" si="5"/>
        <v>-1.4137166941154073</v>
      </c>
      <c r="G26" s="8">
        <f t="shared" si="6"/>
        <v>-1.4137166941154073</v>
      </c>
    </row>
    <row r="27" spans="1:7" ht="24.75" customHeight="1" x14ac:dyDescent="0.15">
      <c r="A27" s="4">
        <v>12</v>
      </c>
      <c r="B27" s="8">
        <f t="shared" si="1"/>
        <v>4.8</v>
      </c>
      <c r="C27" s="4">
        <f t="shared" si="2"/>
        <v>-1.2360679774997894</v>
      </c>
      <c r="D27" s="4">
        <f t="shared" si="3"/>
        <v>-7.7715611723760958E-16</v>
      </c>
      <c r="E27" s="8">
        <f t="shared" si="4"/>
        <v>1.2360679774997894</v>
      </c>
      <c r="F27" s="4">
        <f t="shared" si="5"/>
        <v>6.2873250612767539E-16</v>
      </c>
      <c r="G27" s="8">
        <f t="shared" si="6"/>
        <v>-3.1415926535897927</v>
      </c>
    </row>
    <row r="28" spans="1:7" ht="24.75" customHeight="1" x14ac:dyDescent="0.15">
      <c r="A28" s="4">
        <v>13</v>
      </c>
      <c r="B28" s="8">
        <f t="shared" si="1"/>
        <v>5.2</v>
      </c>
      <c r="C28" s="4">
        <f t="shared" si="2"/>
        <v>-1.0388417685876274</v>
      </c>
      <c r="D28" s="4">
        <f t="shared" si="3"/>
        <v>2.0388417685876257</v>
      </c>
      <c r="E28" s="8">
        <f t="shared" si="4"/>
        <v>2.2882456112707366</v>
      </c>
      <c r="F28" s="4">
        <f t="shared" si="5"/>
        <v>-1.0995574287564271</v>
      </c>
      <c r="G28" s="8">
        <f t="shared" si="6"/>
        <v>2.042035224833366</v>
      </c>
    </row>
    <row r="29" spans="1:7" ht="24.75" customHeight="1" x14ac:dyDescent="0.15">
      <c r="A29" s="4">
        <v>14</v>
      </c>
      <c r="B29" s="8">
        <f t="shared" si="1"/>
        <v>5.6</v>
      </c>
      <c r="C29" s="4">
        <f t="shared" si="2"/>
        <v>0.99999999999999867</v>
      </c>
      <c r="D29" s="4">
        <f t="shared" si="3"/>
        <v>3.0776835371752531</v>
      </c>
      <c r="E29" s="8">
        <f t="shared" si="4"/>
        <v>3.2360679774997894</v>
      </c>
      <c r="F29" s="4">
        <f t="shared" si="5"/>
        <v>1.2566370614359177</v>
      </c>
      <c r="G29" s="8">
        <f t="shared" si="6"/>
        <v>1.2566370614359177</v>
      </c>
    </row>
    <row r="30" spans="1:7" ht="24.75" customHeight="1" x14ac:dyDescent="0.15">
      <c r="A30" s="4">
        <v>15</v>
      </c>
      <c r="B30" s="8">
        <f t="shared" si="1"/>
        <v>6</v>
      </c>
      <c r="C30" s="4">
        <f t="shared" si="2"/>
        <v>2.9999999999999991</v>
      </c>
      <c r="D30" s="4">
        <f t="shared" si="3"/>
        <v>2.0000000000000013</v>
      </c>
      <c r="E30" s="8">
        <f t="shared" si="4"/>
        <v>3.6055512754639891</v>
      </c>
      <c r="F30" s="4">
        <f t="shared" si="5"/>
        <v>0.58800260354756795</v>
      </c>
      <c r="G30" s="8">
        <f t="shared" si="6"/>
        <v>0.58800260354756795</v>
      </c>
    </row>
    <row r="31" spans="1:7" ht="24.75" customHeight="1" x14ac:dyDescent="0.15">
      <c r="A31" s="4">
        <v>16</v>
      </c>
      <c r="B31" s="8">
        <f t="shared" si="1"/>
        <v>6.4</v>
      </c>
      <c r="C31" s="4">
        <f t="shared" si="2"/>
        <v>3.2360679774997902</v>
      </c>
      <c r="D31" s="4">
        <f t="shared" si="3"/>
        <v>1.1102230246251565E-15</v>
      </c>
      <c r="E31" s="8">
        <f t="shared" si="4"/>
        <v>3.2360679774997902</v>
      </c>
      <c r="F31" s="4">
        <f t="shared" si="5"/>
        <v>3.4307778215552905E-16</v>
      </c>
      <c r="G31" s="8">
        <f t="shared" si="6"/>
        <v>3.4307778215552905E-16</v>
      </c>
    </row>
    <row r="32" spans="1:7" ht="24.75" customHeight="1" x14ac:dyDescent="0.15">
      <c r="A32" s="4">
        <v>17</v>
      </c>
      <c r="B32" s="8">
        <f t="shared" si="1"/>
        <v>6.8</v>
      </c>
      <c r="C32" s="4">
        <f t="shared" si="2"/>
        <v>2.0388417685876283</v>
      </c>
      <c r="D32" s="4">
        <f t="shared" si="3"/>
        <v>-1.0388417685876248</v>
      </c>
      <c r="E32" s="8">
        <f t="shared" si="4"/>
        <v>2.2882456112707379</v>
      </c>
      <c r="F32" s="4">
        <f t="shared" si="5"/>
        <v>-0.47123889803846791</v>
      </c>
      <c r="G32" s="8">
        <f t="shared" si="6"/>
        <v>-0.47123889803846791</v>
      </c>
    </row>
    <row r="33" spans="1:7" ht="24.75" customHeight="1" x14ac:dyDescent="0.15">
      <c r="A33" s="4">
        <v>18</v>
      </c>
      <c r="B33" s="8">
        <f t="shared" si="1"/>
        <v>7.2</v>
      </c>
      <c r="C33" s="4">
        <f t="shared" si="2"/>
        <v>1.0000000000000007</v>
      </c>
      <c r="D33" s="4">
        <f t="shared" si="3"/>
        <v>-0.72654252800536145</v>
      </c>
      <c r="E33" s="8">
        <f t="shared" si="4"/>
        <v>1.2360679774997905</v>
      </c>
      <c r="F33" s="4">
        <f t="shared" si="5"/>
        <v>-0.62831853071795873</v>
      </c>
      <c r="G33" s="8">
        <f t="shared" si="6"/>
        <v>-0.62831853071795873</v>
      </c>
    </row>
    <row r="34" spans="1:7" ht="24.75" customHeight="1" x14ac:dyDescent="0.15">
      <c r="A34" s="7">
        <v>19</v>
      </c>
      <c r="B34" s="8">
        <f t="shared" si="1"/>
        <v>7.6</v>
      </c>
      <c r="C34" s="4">
        <f t="shared" si="2"/>
        <v>0.86327126400268206</v>
      </c>
      <c r="D34" s="4">
        <f t="shared" si="3"/>
        <v>-0.13672873599732083</v>
      </c>
      <c r="E34" s="8">
        <f t="shared" si="4"/>
        <v>0.87403204889764397</v>
      </c>
      <c r="F34" s="4">
        <f t="shared" si="5"/>
        <v>-0.15707963267949079</v>
      </c>
      <c r="G34" s="8">
        <f t="shared" si="6"/>
        <v>-0.15707963267949079</v>
      </c>
    </row>
    <row r="35" spans="1:7" ht="24.75" customHeight="1" x14ac:dyDescent="0.15">
      <c r="A35" s="7">
        <v>20</v>
      </c>
      <c r="B35" s="8">
        <f t="shared" si="1"/>
        <v>8</v>
      </c>
      <c r="C35" s="4">
        <f t="shared" si="2"/>
        <v>1</v>
      </c>
      <c r="D35" s="4">
        <f t="shared" si="3"/>
        <v>0</v>
      </c>
      <c r="E35" s="8">
        <f t="shared" si="4"/>
        <v>1</v>
      </c>
      <c r="F35" s="4">
        <f t="shared" si="5"/>
        <v>0</v>
      </c>
      <c r="G35" s="8">
        <f t="shared" si="6"/>
        <v>0</v>
      </c>
    </row>
    <row r="36" spans="1:7" ht="21" customHeight="1" x14ac:dyDescent="0.15">
      <c r="F36" s="1"/>
      <c r="G36" s="1"/>
    </row>
    <row r="37" spans="1:7" ht="21" customHeight="1" x14ac:dyDescent="0.15"/>
    <row r="38" spans="1:7" ht="21" customHeight="1" x14ac:dyDescent="0.15"/>
    <row r="39" spans="1:7" ht="21" customHeight="1" x14ac:dyDescent="0.15"/>
    <row r="40" spans="1:7" ht="21" customHeight="1" x14ac:dyDescent="0.15"/>
    <row r="41" spans="1:7" ht="21" customHeight="1" x14ac:dyDescent="0.15"/>
    <row r="42" spans="1:7" ht="21" customHeight="1" x14ac:dyDescent="0.15"/>
    <row r="43" spans="1:7" ht="21" customHeight="1" x14ac:dyDescent="0.15"/>
    <row r="44" spans="1:7" ht="21" customHeight="1" x14ac:dyDescent="0.15"/>
    <row r="45" spans="1:7" ht="21" customHeight="1" x14ac:dyDescent="0.15"/>
  </sheetData>
  <mergeCells count="4">
    <mergeCell ref="E4:H4"/>
    <mergeCell ref="E5:H6"/>
    <mergeCell ref="A2:G2"/>
    <mergeCell ref="A1:J1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sqref="A1:J1"/>
    </sheetView>
  </sheetViews>
  <sheetFormatPr defaultRowHeight="13.5" x14ac:dyDescent="0.15"/>
  <cols>
    <col min="1" max="1" width="7" customWidth="1"/>
    <col min="3" max="4" width="10.5" customWidth="1"/>
    <col min="5" max="5" width="11" customWidth="1"/>
    <col min="6" max="6" width="11.625" customWidth="1"/>
    <col min="7" max="7" width="12.125" customWidth="1"/>
  </cols>
  <sheetData>
    <row r="1" spans="1:12" ht="27" customHeight="1" x14ac:dyDescent="0.1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3"/>
      <c r="L1" s="13"/>
    </row>
    <row r="2" spans="1:12" ht="24.75" customHeight="1" x14ac:dyDescent="0.15">
      <c r="A2" s="18" t="s">
        <v>19</v>
      </c>
      <c r="B2" s="18"/>
      <c r="C2" s="18"/>
      <c r="D2" s="18"/>
      <c r="E2" s="18"/>
      <c r="F2" s="18"/>
      <c r="G2" s="18"/>
    </row>
    <row r="3" spans="1:12" ht="24.75" customHeight="1" x14ac:dyDescent="0.15">
      <c r="A3" s="10"/>
      <c r="B3" s="10"/>
      <c r="C3" s="10"/>
      <c r="D3" s="10"/>
      <c r="E3" s="2"/>
      <c r="F3" s="2"/>
      <c r="G3" s="2"/>
    </row>
    <row r="4" spans="1:12" ht="24.75" customHeight="1" x14ac:dyDescent="0.15">
      <c r="A4" s="9" t="s">
        <v>2</v>
      </c>
      <c r="B4" s="9">
        <v>8</v>
      </c>
      <c r="C4" s="2" t="s">
        <v>8</v>
      </c>
      <c r="D4" s="2"/>
      <c r="E4" s="13" t="s">
        <v>9</v>
      </c>
      <c r="F4" s="13"/>
      <c r="G4" s="13"/>
    </row>
    <row r="5" spans="1:12" ht="24.75" customHeight="1" x14ac:dyDescent="0.15">
      <c r="A5" s="5"/>
      <c r="B5" s="5"/>
      <c r="C5" s="2"/>
      <c r="D5" s="2"/>
      <c r="E5" s="17" t="s">
        <v>16</v>
      </c>
      <c r="F5" s="17"/>
      <c r="G5" s="17"/>
    </row>
    <row r="6" spans="1:12" ht="24.75" customHeight="1" x14ac:dyDescent="0.15">
      <c r="A6" s="4" t="s">
        <v>0</v>
      </c>
      <c r="B6" s="4" t="s">
        <v>1</v>
      </c>
      <c r="C6" s="4" t="s">
        <v>5</v>
      </c>
      <c r="D6" s="2"/>
      <c r="E6" s="17"/>
      <c r="F6" s="17"/>
      <c r="G6" s="17"/>
    </row>
    <row r="7" spans="1:12" ht="24.75" customHeight="1" x14ac:dyDescent="0.15">
      <c r="A7" s="6">
        <v>0</v>
      </c>
      <c r="B7" s="23">
        <v>0.3</v>
      </c>
      <c r="C7" s="4">
        <f>2*PI()*A7/$B$4</f>
        <v>0</v>
      </c>
      <c r="D7" s="2"/>
      <c r="E7" s="2"/>
      <c r="F7" s="2"/>
      <c r="G7" s="2"/>
    </row>
    <row r="8" spans="1:12" ht="24.75" customHeight="1" x14ac:dyDescent="0.15">
      <c r="A8" s="4">
        <v>1</v>
      </c>
      <c r="B8" s="9">
        <v>1</v>
      </c>
      <c r="C8" s="4">
        <f t="shared" ref="C8:C12" si="0">2*PI()*A8/$B$4</f>
        <v>0.78539816339744828</v>
      </c>
      <c r="D8" s="2"/>
      <c r="E8" s="2"/>
      <c r="F8" s="2"/>
      <c r="G8" s="2"/>
    </row>
    <row r="9" spans="1:12" ht="24.75" customHeight="1" x14ac:dyDescent="0.15">
      <c r="A9" s="4">
        <v>2</v>
      </c>
      <c r="B9" s="9">
        <v>0.5</v>
      </c>
      <c r="C9" s="4">
        <f t="shared" si="0"/>
        <v>1.5707963267948966</v>
      </c>
      <c r="D9" s="2"/>
      <c r="E9" s="2"/>
      <c r="F9" s="2"/>
      <c r="G9" s="2"/>
    </row>
    <row r="10" spans="1:12" ht="24.75" customHeight="1" x14ac:dyDescent="0.15">
      <c r="A10" s="4">
        <v>3</v>
      </c>
      <c r="B10" s="9">
        <v>0</v>
      </c>
      <c r="C10" s="4">
        <f t="shared" si="0"/>
        <v>2.3561944901923448</v>
      </c>
      <c r="D10" s="2"/>
      <c r="E10" s="2"/>
      <c r="F10" s="2"/>
      <c r="G10" s="2"/>
    </row>
    <row r="11" spans="1:12" ht="24.75" customHeight="1" x14ac:dyDescent="0.15">
      <c r="A11" s="4">
        <v>4</v>
      </c>
      <c r="B11" s="9">
        <v>-0.3</v>
      </c>
      <c r="C11" s="4">
        <f t="shared" si="0"/>
        <v>3.1415926535897931</v>
      </c>
      <c r="D11" s="2"/>
      <c r="E11" s="2"/>
      <c r="F11" s="2"/>
      <c r="G11" s="2"/>
    </row>
    <row r="12" spans="1:12" ht="24.75" customHeight="1" x14ac:dyDescent="0.15">
      <c r="A12" s="4">
        <v>5</v>
      </c>
      <c r="B12" s="9"/>
      <c r="C12" s="4">
        <f t="shared" si="0"/>
        <v>3.9269908169872414</v>
      </c>
      <c r="D12" s="2"/>
      <c r="E12" s="2"/>
      <c r="F12" s="2"/>
      <c r="G12" s="2"/>
    </row>
    <row r="13" spans="1:12" ht="24.75" customHeight="1" x14ac:dyDescent="0.15">
      <c r="A13" s="2"/>
      <c r="B13" s="2"/>
      <c r="C13" s="2"/>
      <c r="D13" s="2"/>
      <c r="E13" s="2"/>
      <c r="F13" s="10" t="s">
        <v>7</v>
      </c>
      <c r="G13" s="10" t="s">
        <v>7</v>
      </c>
    </row>
    <row r="14" spans="1:12" ht="24.75" customHeight="1" x14ac:dyDescent="0.15">
      <c r="A14" s="8" t="s">
        <v>3</v>
      </c>
      <c r="B14" s="8" t="s">
        <v>4</v>
      </c>
      <c r="C14" s="8" t="s">
        <v>10</v>
      </c>
      <c r="D14" s="8" t="s">
        <v>11</v>
      </c>
      <c r="E14" s="8" t="s">
        <v>12</v>
      </c>
      <c r="F14" s="8" t="s">
        <v>6</v>
      </c>
      <c r="G14" s="8" t="s">
        <v>13</v>
      </c>
    </row>
    <row r="15" spans="1:12" ht="24.75" customHeight="1" x14ac:dyDescent="0.15">
      <c r="A15" s="4">
        <v>0</v>
      </c>
      <c r="B15" s="8">
        <f>A15*$B$4/20</f>
        <v>0</v>
      </c>
      <c r="C15" s="4">
        <f>$B$7*COS($C$7*B15)+$B$8*COS($C$8*B15)+$B$9*COS($C$9*B15)+$B$10*COS($C$10*B15)+$B$11*COS($C$11*B15)+$B$12*COS($C$12*B15)</f>
        <v>1.5</v>
      </c>
      <c r="D15" s="4">
        <f>-$B$7*SIN($C$7*B15)-$B$8*SIN($C$8*B15)-$B$9*SIN($C$9*B15)-$B$10*SIN($C$10*B15)-$B$11*SIN($C$11*B15)-$B$12*SIN($C$12*B15)</f>
        <v>0</v>
      </c>
      <c r="E15" s="8">
        <f>SQRT(C15^2+D15^2)</f>
        <v>1.5</v>
      </c>
      <c r="F15" s="4">
        <f>IF(C15=0, 0, ATAN(D15/C15))</f>
        <v>0</v>
      </c>
      <c r="G15" s="8">
        <f>IF(C15=0, 0, IF(C15&gt;0, F15, IF(C15&lt;0, IF(D15&gt;0, F15+PI(), IF(D15&lt;0, F15-PI())))))</f>
        <v>0</v>
      </c>
    </row>
    <row r="16" spans="1:12" ht="24.75" customHeight="1" x14ac:dyDescent="0.15">
      <c r="A16" s="4">
        <v>1</v>
      </c>
      <c r="B16" s="8">
        <f t="shared" ref="B16:B35" si="1">A16*$B$4/20</f>
        <v>0.4</v>
      </c>
      <c r="C16" s="4">
        <f t="shared" ref="C16:C35" si="2">$B$7*COS($C$7*B16)+$B$8*COS($C$8*B16)+$B$9*COS($C$9*B16)+$B$10*COS($C$10*B16)+$B$11*COS($C$11*B16)+$B$12*COS($C$12*B16)</f>
        <v>1.562859915170143</v>
      </c>
      <c r="D16" s="4">
        <f t="shared" ref="D16:D35" si="3">-$B$7*SIN($C$7*B16)-$B$8*SIN($C$8*B16)-$B$9*SIN($C$9*B16)-$B$10*SIN($C$10*B16)-$B$11*SIN($C$11*B16)-$B$12*SIN($C$12*B16)</f>
        <v>-0.31759266563263788</v>
      </c>
      <c r="E16" s="8">
        <f t="shared" ref="E16:E35" si="4">SQRT(C16^2+D16^2)</f>
        <v>1.5948028767560181</v>
      </c>
      <c r="F16" s="4">
        <f t="shared" ref="F16:F35" si="5">IF(C16=0, 0, ATAN(D16/C16))</f>
        <v>-0.20048258221869811</v>
      </c>
      <c r="G16" s="8">
        <f t="shared" ref="G16:G35" si="6">IF(C16=0, 0, IF(C16&gt;0, F16, IF(C16&lt;0, IF(D16&gt;0, F16+PI(), IF(D16&lt;0, F16-PI())))))</f>
        <v>-0.20048258221869811</v>
      </c>
    </row>
    <row r="17" spans="1:7" ht="24.75" customHeight="1" x14ac:dyDescent="0.15">
      <c r="A17" s="4">
        <v>2</v>
      </c>
      <c r="B17" s="8">
        <f t="shared" si="1"/>
        <v>0.8</v>
      </c>
      <c r="C17" s="4">
        <f t="shared" si="2"/>
        <v>1.5062305898749053</v>
      </c>
      <c r="D17" s="4">
        <f t="shared" si="3"/>
        <v>-0.88697793475230802</v>
      </c>
      <c r="E17" s="8">
        <f t="shared" si="4"/>
        <v>1.7479875418927833</v>
      </c>
      <c r="F17" s="4">
        <f t="shared" si="5"/>
        <v>-0.53219741489546091</v>
      </c>
      <c r="G17" s="8">
        <f t="shared" si="6"/>
        <v>-0.53219741489546091</v>
      </c>
    </row>
    <row r="18" spans="1:7" ht="24.75" customHeight="1" x14ac:dyDescent="0.15">
      <c r="A18" s="4">
        <v>3</v>
      </c>
      <c r="B18" s="8">
        <f t="shared" si="1"/>
        <v>1.2</v>
      </c>
      <c r="C18" s="4">
        <f t="shared" si="2"/>
        <v>0.97598185341748378</v>
      </c>
      <c r="D18" s="4">
        <f t="shared" si="3"/>
        <v>-1.4608808282102661</v>
      </c>
      <c r="E18" s="8">
        <f t="shared" si="4"/>
        <v>1.7569044858593024</v>
      </c>
      <c r="F18" s="4">
        <f t="shared" si="5"/>
        <v>-0.98181751388551242</v>
      </c>
      <c r="G18" s="8">
        <f t="shared" si="6"/>
        <v>-0.98181751388551242</v>
      </c>
    </row>
    <row r="19" spans="1:7" ht="24.75" customHeight="1" x14ac:dyDescent="0.15">
      <c r="A19" s="4">
        <v>4</v>
      </c>
      <c r="B19" s="8">
        <f t="shared" si="1"/>
        <v>1.6</v>
      </c>
      <c r="C19" s="4">
        <f t="shared" si="2"/>
        <v>0.11180339887498966</v>
      </c>
      <c r="D19" s="4">
        <f t="shared" si="3"/>
        <v>-1.5302660973299362</v>
      </c>
      <c r="E19" s="8">
        <f t="shared" si="4"/>
        <v>1.5343449184056999</v>
      </c>
      <c r="F19" s="4">
        <f t="shared" si="5"/>
        <v>-1.497864501793492</v>
      </c>
      <c r="G19" s="8">
        <f t="shared" si="6"/>
        <v>-1.497864501793492</v>
      </c>
    </row>
    <row r="20" spans="1:7" ht="24.75" customHeight="1" x14ac:dyDescent="0.15">
      <c r="A20" s="4">
        <v>5</v>
      </c>
      <c r="B20" s="8">
        <f t="shared" si="1"/>
        <v>2</v>
      </c>
      <c r="C20" s="4">
        <f t="shared" si="2"/>
        <v>-0.49999999999999994</v>
      </c>
      <c r="D20" s="4">
        <f t="shared" si="3"/>
        <v>-1</v>
      </c>
      <c r="E20" s="8">
        <f t="shared" si="4"/>
        <v>1.1180339887498949</v>
      </c>
      <c r="F20" s="4">
        <f t="shared" si="5"/>
        <v>1.1071487177940904</v>
      </c>
      <c r="G20" s="8">
        <f t="shared" si="6"/>
        <v>-2.0344439357957027</v>
      </c>
    </row>
    <row r="21" spans="1:7" ht="24.75" customHeight="1" x14ac:dyDescent="0.15">
      <c r="A21" s="4">
        <v>6</v>
      </c>
      <c r="B21" s="8">
        <f t="shared" si="1"/>
        <v>2.4</v>
      </c>
      <c r="C21" s="4">
        <f t="shared" si="2"/>
        <v>-0.50623058987490543</v>
      </c>
      <c r="D21" s="4">
        <f t="shared" si="3"/>
        <v>-0.37184693526037116</v>
      </c>
      <c r="E21" s="8">
        <f t="shared" si="4"/>
        <v>0.62812383602887212</v>
      </c>
      <c r="F21" s="4">
        <f t="shared" si="5"/>
        <v>0.63353347338263388</v>
      </c>
      <c r="G21" s="8">
        <f t="shared" si="6"/>
        <v>-2.5080591802071592</v>
      </c>
    </row>
    <row r="22" spans="1:7" ht="24.75" customHeight="1" x14ac:dyDescent="0.15">
      <c r="A22" s="4">
        <v>7</v>
      </c>
      <c r="B22" s="8">
        <f t="shared" si="1"/>
        <v>2.8</v>
      </c>
      <c r="C22" s="4">
        <f t="shared" si="2"/>
        <v>-0.19958865116746266</v>
      </c>
      <c r="D22" s="4">
        <f t="shared" si="3"/>
        <v>-0.15715316053962869</v>
      </c>
      <c r="E22" s="8">
        <f t="shared" si="4"/>
        <v>0.25403296152751792</v>
      </c>
      <c r="F22" s="4">
        <f t="shared" si="5"/>
        <v>0.66700155211865286</v>
      </c>
      <c r="G22" s="8">
        <f t="shared" si="6"/>
        <v>-2.4745911014711401</v>
      </c>
    </row>
    <row r="23" spans="1:7" ht="24.75" customHeight="1" x14ac:dyDescent="0.15">
      <c r="A23" s="4">
        <v>8</v>
      </c>
      <c r="B23" s="8">
        <f t="shared" si="1"/>
        <v>3.2</v>
      </c>
      <c r="C23" s="4">
        <f t="shared" si="2"/>
        <v>-0.1118033988749895</v>
      </c>
      <c r="D23" s="4">
        <f t="shared" si="3"/>
        <v>-0.28859256983263826</v>
      </c>
      <c r="E23" s="8">
        <f t="shared" si="4"/>
        <v>0.30949260308221616</v>
      </c>
      <c r="F23" s="4">
        <f t="shared" si="5"/>
        <v>1.2011910396281333</v>
      </c>
      <c r="G23" s="8">
        <f t="shared" si="6"/>
        <v>-1.9404016139616598</v>
      </c>
    </row>
    <row r="24" spans="1:7" ht="24.75" customHeight="1" x14ac:dyDescent="0.15">
      <c r="A24" s="4">
        <v>9</v>
      </c>
      <c r="B24" s="8">
        <f t="shared" si="1"/>
        <v>3.6</v>
      </c>
      <c r="C24" s="4">
        <f t="shared" si="2"/>
        <v>-0.33925311742016401</v>
      </c>
      <c r="D24" s="4">
        <f t="shared" si="3"/>
        <v>-0.30044132311725696</v>
      </c>
      <c r="E24" s="8">
        <f t="shared" si="4"/>
        <v>0.45316406114755792</v>
      </c>
      <c r="F24" s="4">
        <f t="shared" si="5"/>
        <v>0.72480005142574755</v>
      </c>
      <c r="G24" s="8">
        <f t="shared" si="6"/>
        <v>-2.4167926021640458</v>
      </c>
    </row>
    <row r="25" spans="1:7" ht="24.75" customHeight="1" x14ac:dyDescent="0.15">
      <c r="A25" s="4">
        <v>10</v>
      </c>
      <c r="B25" s="8">
        <f t="shared" si="1"/>
        <v>4</v>
      </c>
      <c r="C25" s="4">
        <f t="shared" si="2"/>
        <v>-0.49999999999999994</v>
      </c>
      <c r="D25" s="4">
        <f t="shared" si="3"/>
        <v>-1.470178145890344E-16</v>
      </c>
      <c r="E25" s="8">
        <f t="shared" si="4"/>
        <v>0.49999999999999994</v>
      </c>
      <c r="F25" s="4">
        <f t="shared" si="5"/>
        <v>2.9403562917806885E-16</v>
      </c>
      <c r="G25" s="8">
        <f t="shared" si="6"/>
        <v>-3.1415926535897927</v>
      </c>
    </row>
    <row r="26" spans="1:7" ht="24.75" customHeight="1" x14ac:dyDescent="0.15">
      <c r="A26" s="4">
        <v>11</v>
      </c>
      <c r="B26" s="8">
        <f t="shared" si="1"/>
        <v>4.4000000000000004</v>
      </c>
      <c r="C26" s="4">
        <f t="shared" si="2"/>
        <v>-0.33925311742016395</v>
      </c>
      <c r="D26" s="4">
        <f t="shared" si="3"/>
        <v>0.30044132311725713</v>
      </c>
      <c r="E26" s="8">
        <f t="shared" si="4"/>
        <v>0.45316406114755797</v>
      </c>
      <c r="F26" s="4">
        <f t="shared" si="5"/>
        <v>-0.72480005142574799</v>
      </c>
      <c r="G26" s="8">
        <f t="shared" si="6"/>
        <v>2.4167926021640449</v>
      </c>
    </row>
    <row r="27" spans="1:7" ht="24.75" customHeight="1" x14ac:dyDescent="0.15">
      <c r="A27" s="4">
        <v>12</v>
      </c>
      <c r="B27" s="8">
        <f t="shared" si="1"/>
        <v>4.8</v>
      </c>
      <c r="C27" s="4">
        <f t="shared" si="2"/>
        <v>-0.11180339887498966</v>
      </c>
      <c r="D27" s="4">
        <f t="shared" si="3"/>
        <v>0.28859256983263837</v>
      </c>
      <c r="E27" s="8">
        <f t="shared" si="4"/>
        <v>0.30949260308221632</v>
      </c>
      <c r="F27" s="4">
        <f t="shared" si="5"/>
        <v>-1.2011910396281329</v>
      </c>
      <c r="G27" s="8">
        <f t="shared" si="6"/>
        <v>1.9404016139616602</v>
      </c>
    </row>
    <row r="28" spans="1:7" ht="24.75" customHeight="1" x14ac:dyDescent="0.15">
      <c r="A28" s="4">
        <v>13</v>
      </c>
      <c r="B28" s="8">
        <f t="shared" si="1"/>
        <v>5.2</v>
      </c>
      <c r="C28" s="4">
        <f t="shared" si="2"/>
        <v>-0.19958865116746249</v>
      </c>
      <c r="D28" s="4">
        <f t="shared" si="3"/>
        <v>0.15715316053962874</v>
      </c>
      <c r="E28" s="8">
        <f t="shared" si="4"/>
        <v>0.25403296152751786</v>
      </c>
      <c r="F28" s="4">
        <f t="shared" si="5"/>
        <v>-0.66700155211865342</v>
      </c>
      <c r="G28" s="8">
        <f t="shared" si="6"/>
        <v>2.4745911014711397</v>
      </c>
    </row>
    <row r="29" spans="1:7" ht="24.75" customHeight="1" x14ac:dyDescent="0.15">
      <c r="A29" s="4">
        <v>14</v>
      </c>
      <c r="B29" s="8">
        <f t="shared" si="1"/>
        <v>5.6</v>
      </c>
      <c r="C29" s="4">
        <f t="shared" si="2"/>
        <v>-0.50623058987490521</v>
      </c>
      <c r="D29" s="4">
        <f t="shared" si="3"/>
        <v>0.37184693526037071</v>
      </c>
      <c r="E29" s="8">
        <f t="shared" si="4"/>
        <v>0.62812383602887167</v>
      </c>
      <c r="F29" s="4">
        <f t="shared" si="5"/>
        <v>-0.63353347338263355</v>
      </c>
      <c r="G29" s="8">
        <f t="shared" si="6"/>
        <v>2.5080591802071597</v>
      </c>
    </row>
    <row r="30" spans="1:7" ht="24.75" customHeight="1" x14ac:dyDescent="0.15">
      <c r="A30" s="4">
        <v>15</v>
      </c>
      <c r="B30" s="8">
        <f t="shared" si="1"/>
        <v>6</v>
      </c>
      <c r="C30" s="4">
        <f t="shared" si="2"/>
        <v>-0.50000000000000022</v>
      </c>
      <c r="D30" s="4">
        <f t="shared" si="3"/>
        <v>0.99999999999999956</v>
      </c>
      <c r="E30" s="8">
        <f t="shared" si="4"/>
        <v>1.1180339887498945</v>
      </c>
      <c r="F30" s="4">
        <f t="shared" si="5"/>
        <v>-1.1071487177940902</v>
      </c>
      <c r="G30" s="8">
        <f t="shared" si="6"/>
        <v>2.0344439357957027</v>
      </c>
    </row>
    <row r="31" spans="1:7" ht="24.75" customHeight="1" x14ac:dyDescent="0.15">
      <c r="A31" s="4">
        <v>16</v>
      </c>
      <c r="B31" s="8">
        <f t="shared" si="1"/>
        <v>6.4</v>
      </c>
      <c r="C31" s="4">
        <f t="shared" si="2"/>
        <v>0.11180339887498898</v>
      </c>
      <c r="D31" s="4">
        <f t="shared" si="3"/>
        <v>1.530266097329936</v>
      </c>
      <c r="E31" s="8">
        <f t="shared" si="4"/>
        <v>1.5343449184056996</v>
      </c>
      <c r="F31" s="4">
        <f t="shared" si="5"/>
        <v>1.4978645017934924</v>
      </c>
      <c r="G31" s="8">
        <f t="shared" si="6"/>
        <v>1.4978645017934924</v>
      </c>
    </row>
    <row r="32" spans="1:7" ht="24.75" customHeight="1" x14ac:dyDescent="0.15">
      <c r="A32" s="4">
        <v>17</v>
      </c>
      <c r="B32" s="8">
        <f t="shared" si="1"/>
        <v>6.8</v>
      </c>
      <c r="C32" s="4">
        <f t="shared" si="2"/>
        <v>0.97598185341748311</v>
      </c>
      <c r="D32" s="4">
        <f t="shared" si="3"/>
        <v>1.4608808282102663</v>
      </c>
      <c r="E32" s="8">
        <f t="shared" si="4"/>
        <v>1.7569044858593021</v>
      </c>
      <c r="F32" s="4">
        <f t="shared" si="5"/>
        <v>0.98181751388551286</v>
      </c>
      <c r="G32" s="8">
        <f t="shared" si="6"/>
        <v>0.98181751388551286</v>
      </c>
    </row>
    <row r="33" spans="1:7" ht="24.75" customHeight="1" x14ac:dyDescent="0.15">
      <c r="A33" s="4">
        <v>18</v>
      </c>
      <c r="B33" s="8">
        <f t="shared" si="1"/>
        <v>7.2</v>
      </c>
      <c r="C33" s="4">
        <f t="shared" si="2"/>
        <v>1.5062305898749051</v>
      </c>
      <c r="D33" s="4">
        <f t="shared" si="3"/>
        <v>0.88697793475230846</v>
      </c>
      <c r="E33" s="8">
        <f t="shared" si="4"/>
        <v>1.7479875418927833</v>
      </c>
      <c r="F33" s="4">
        <f t="shared" si="5"/>
        <v>0.53219741489546124</v>
      </c>
      <c r="G33" s="8">
        <f t="shared" si="6"/>
        <v>0.53219741489546124</v>
      </c>
    </row>
    <row r="34" spans="1:7" ht="24.75" customHeight="1" x14ac:dyDescent="0.15">
      <c r="A34" s="7">
        <v>19</v>
      </c>
      <c r="B34" s="8">
        <f t="shared" si="1"/>
        <v>7.6</v>
      </c>
      <c r="C34" s="4">
        <f t="shared" si="2"/>
        <v>1.562859915170143</v>
      </c>
      <c r="D34" s="4">
        <f t="shared" si="3"/>
        <v>0.31759266563263822</v>
      </c>
      <c r="E34" s="8">
        <f t="shared" si="4"/>
        <v>1.5948028767560183</v>
      </c>
      <c r="F34" s="4">
        <f t="shared" si="5"/>
        <v>0.2004825822186983</v>
      </c>
      <c r="G34" s="8">
        <f t="shared" si="6"/>
        <v>0.2004825822186983</v>
      </c>
    </row>
    <row r="35" spans="1:7" ht="24.75" customHeight="1" x14ac:dyDescent="0.15">
      <c r="A35" s="7">
        <v>20</v>
      </c>
      <c r="B35" s="8">
        <f t="shared" si="1"/>
        <v>8</v>
      </c>
      <c r="C35" s="4">
        <f t="shared" si="2"/>
        <v>1.5</v>
      </c>
      <c r="D35" s="4">
        <f t="shared" si="3"/>
        <v>1.960237527853792E-16</v>
      </c>
      <c r="E35" s="8">
        <f t="shared" si="4"/>
        <v>1.5</v>
      </c>
      <c r="F35" s="4">
        <f t="shared" si="5"/>
        <v>1.3068250185691946E-16</v>
      </c>
      <c r="G35" s="8">
        <f t="shared" si="6"/>
        <v>1.3068250185691946E-16</v>
      </c>
    </row>
    <row r="36" spans="1:7" ht="21" customHeight="1" x14ac:dyDescent="0.15">
      <c r="F36" s="1"/>
      <c r="G36" s="1"/>
    </row>
    <row r="37" spans="1:7" ht="21" customHeight="1" x14ac:dyDescent="0.15"/>
    <row r="38" spans="1:7" ht="21" customHeight="1" x14ac:dyDescent="0.15"/>
    <row r="39" spans="1:7" ht="21" customHeight="1" x14ac:dyDescent="0.15"/>
    <row r="40" spans="1:7" ht="21" customHeight="1" x14ac:dyDescent="0.15"/>
    <row r="41" spans="1:7" ht="21" customHeight="1" x14ac:dyDescent="0.15"/>
    <row r="42" spans="1:7" ht="21" customHeight="1" x14ac:dyDescent="0.15"/>
    <row r="43" spans="1:7" ht="21" customHeight="1" x14ac:dyDescent="0.15"/>
    <row r="44" spans="1:7" ht="21" customHeight="1" x14ac:dyDescent="0.15"/>
    <row r="45" spans="1:7" ht="21" customHeight="1" x14ac:dyDescent="0.15"/>
  </sheetData>
  <mergeCells count="3">
    <mergeCell ref="E5:G6"/>
    <mergeCell ref="A2:G2"/>
    <mergeCell ref="A1:J1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sqref="A1:J1"/>
    </sheetView>
  </sheetViews>
  <sheetFormatPr defaultRowHeight="13.5" x14ac:dyDescent="0.15"/>
  <cols>
    <col min="1" max="1" width="7" customWidth="1"/>
    <col min="3" max="4" width="10.5" customWidth="1"/>
    <col min="5" max="5" width="11" customWidth="1"/>
    <col min="6" max="6" width="11.625" customWidth="1"/>
    <col min="7" max="7" width="12.125" customWidth="1"/>
  </cols>
  <sheetData>
    <row r="1" spans="1:12" ht="27" customHeight="1" x14ac:dyDescent="0.1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3"/>
      <c r="L1" s="13"/>
    </row>
    <row r="2" spans="1:12" ht="24.75" customHeight="1" x14ac:dyDescent="0.15">
      <c r="A2" s="18" t="s">
        <v>20</v>
      </c>
      <c r="B2" s="18"/>
      <c r="C2" s="18"/>
      <c r="D2" s="18"/>
      <c r="E2" s="18"/>
      <c r="F2" s="18"/>
      <c r="G2" s="18"/>
    </row>
    <row r="3" spans="1:12" ht="24.75" customHeight="1" x14ac:dyDescent="0.15">
      <c r="A3" s="10"/>
      <c r="B3" s="10"/>
      <c r="C3" s="10"/>
      <c r="D3" s="10"/>
      <c r="E3" s="2"/>
      <c r="F3" s="2"/>
      <c r="G3" s="2"/>
    </row>
    <row r="4" spans="1:12" ht="24.75" customHeight="1" x14ac:dyDescent="0.15">
      <c r="A4" s="9" t="s">
        <v>2</v>
      </c>
      <c r="B4" s="9">
        <v>8</v>
      </c>
      <c r="C4" s="2" t="s">
        <v>8</v>
      </c>
      <c r="D4" s="2"/>
      <c r="E4" s="16" t="s">
        <v>9</v>
      </c>
      <c r="F4" s="16"/>
      <c r="G4" s="16"/>
      <c r="H4" s="16"/>
    </row>
    <row r="5" spans="1:12" ht="24.75" customHeight="1" x14ac:dyDescent="0.15">
      <c r="A5" s="5"/>
      <c r="B5" s="5"/>
      <c r="C5" s="2"/>
      <c r="D5" s="2"/>
      <c r="E5" s="17" t="s">
        <v>14</v>
      </c>
      <c r="F5" s="17"/>
      <c r="G5" s="17"/>
      <c r="H5" s="17"/>
    </row>
    <row r="6" spans="1:12" ht="24.75" customHeight="1" x14ac:dyDescent="0.15">
      <c r="A6" s="5"/>
      <c r="B6" s="5"/>
      <c r="C6" s="5"/>
      <c r="D6" s="2"/>
      <c r="E6" s="17"/>
      <c r="F6" s="17"/>
      <c r="G6" s="17"/>
      <c r="H6" s="17"/>
    </row>
    <row r="7" spans="1:12" ht="24.75" customHeight="1" x14ac:dyDescent="0.15">
      <c r="A7" s="5"/>
      <c r="B7" s="5"/>
      <c r="C7" s="5"/>
      <c r="D7" s="2"/>
      <c r="E7" s="11"/>
      <c r="F7" s="11"/>
      <c r="G7" s="11"/>
      <c r="H7" s="11"/>
    </row>
    <row r="8" spans="1:12" ht="24.75" customHeight="1" x14ac:dyDescent="0.15">
      <c r="A8" s="2"/>
      <c r="B8" s="2"/>
      <c r="C8" s="2"/>
      <c r="D8" s="2"/>
      <c r="E8" s="2"/>
      <c r="F8" s="10" t="s">
        <v>7</v>
      </c>
      <c r="G8" s="10" t="s">
        <v>7</v>
      </c>
    </row>
    <row r="9" spans="1:12" ht="24.75" customHeight="1" x14ac:dyDescent="0.15">
      <c r="A9" s="8" t="s">
        <v>3</v>
      </c>
      <c r="B9" s="8" t="s">
        <v>4</v>
      </c>
      <c r="C9" s="8" t="s">
        <v>10</v>
      </c>
      <c r="D9" s="8" t="s">
        <v>11</v>
      </c>
      <c r="E9" s="8" t="s">
        <v>12</v>
      </c>
      <c r="F9" s="8" t="s">
        <v>6</v>
      </c>
      <c r="G9" s="8" t="s">
        <v>13</v>
      </c>
    </row>
    <row r="10" spans="1:12" ht="24.75" customHeight="1" x14ac:dyDescent="0.15">
      <c r="A10" s="4">
        <v>0</v>
      </c>
      <c r="B10" s="8">
        <f>A10*$B$4/20</f>
        <v>0</v>
      </c>
      <c r="C10" s="4">
        <f>xX!C15*hH!C15-xX!D15*hH!D15</f>
        <v>1.5</v>
      </c>
      <c r="D10" s="4">
        <f>xX!C15*hH!D15+xX!D15*hH!C15</f>
        <v>0</v>
      </c>
      <c r="E10" s="8">
        <f>SQRT(C10^2+D10^2)</f>
        <v>1.5</v>
      </c>
      <c r="F10" s="4">
        <f>IF(C10=0, 0, ATAN(D10/C10))</f>
        <v>0</v>
      </c>
      <c r="G10" s="8">
        <f>IF(C10=0, 0, IF(C10&gt;0, F10, IF(C10&lt;0, IF(D10&gt;0, F10+PI(), IF(D10&lt;0, F10-PI())))))</f>
        <v>0</v>
      </c>
    </row>
    <row r="11" spans="1:12" ht="24.75" customHeight="1" x14ac:dyDescent="0.15">
      <c r="A11" s="4">
        <v>1</v>
      </c>
      <c r="B11" s="8">
        <f t="shared" ref="B11:B30" si="0">A11*$B$4/20</f>
        <v>0.4</v>
      </c>
      <c r="C11" s="4">
        <f>xX!C16*hH!C16-xX!D16*hH!D16</f>
        <v>1.3925960981620213</v>
      </c>
      <c r="D11" s="4">
        <f>xX!C16*hH!D16+xX!D16*hH!C16</f>
        <v>-6.048076115657619E-2</v>
      </c>
      <c r="E11" s="8">
        <f t="shared" ref="E11:E30" si="1">SQRT(C11^2+D11^2)</f>
        <v>1.3939088259589165</v>
      </c>
      <c r="F11" s="4">
        <f t="shared" ref="F11:F30" si="2">IF(C11=0, 0, ATAN(D11/C11))</f>
        <v>-4.340294953920841E-2</v>
      </c>
      <c r="G11" s="8">
        <f t="shared" ref="G11:G30" si="3">IF(C11=0, 0, IF(C11&gt;0, F11, IF(C11&lt;0, IF(D11&gt;0, F11+PI(), IF(D11&lt;0, F11-PI())))))</f>
        <v>-4.340294953920841E-2</v>
      </c>
    </row>
    <row r="12" spans="1:12" ht="24.75" customHeight="1" x14ac:dyDescent="0.15">
      <c r="A12" s="4">
        <v>2</v>
      </c>
      <c r="B12" s="8">
        <f t="shared" si="0"/>
        <v>0.8</v>
      </c>
      <c r="C12" s="4">
        <f>xX!C17*hH!C17-xX!D17*hH!D17</f>
        <v>2.1506577808748211</v>
      </c>
      <c r="D12" s="4">
        <f>xX!C17*hH!D17+xX!D17*hH!C17</f>
        <v>0.20736264577441121</v>
      </c>
      <c r="E12" s="8">
        <f t="shared" si="1"/>
        <v>2.1606314256022414</v>
      </c>
      <c r="F12" s="4">
        <f t="shared" si="2"/>
        <v>9.6121115822497563E-2</v>
      </c>
      <c r="G12" s="8">
        <f t="shared" si="3"/>
        <v>9.6121115822497563E-2</v>
      </c>
    </row>
    <row r="13" spans="1:12" ht="24.75" customHeight="1" x14ac:dyDescent="0.15">
      <c r="A13" s="4">
        <v>3</v>
      </c>
      <c r="B13" s="8">
        <f t="shared" si="0"/>
        <v>1.2</v>
      </c>
      <c r="C13" s="4">
        <f>xX!C18*hH!C18-xX!D18*hH!D18</f>
        <v>3.5074965914048422</v>
      </c>
      <c r="D13" s="4">
        <f>xX!C18*hH!D18+xX!D18*hH!C18</f>
        <v>-1.9646141367703267</v>
      </c>
      <c r="E13" s="8">
        <f t="shared" si="1"/>
        <v>4.0202289791894197</v>
      </c>
      <c r="F13" s="4">
        <f t="shared" si="2"/>
        <v>-0.51057861584704334</v>
      </c>
      <c r="G13" s="8">
        <f t="shared" si="3"/>
        <v>-0.51057861584704334</v>
      </c>
    </row>
    <row r="14" spans="1:12" ht="24.75" customHeight="1" x14ac:dyDescent="0.15">
      <c r="A14" s="4">
        <v>4</v>
      </c>
      <c r="B14" s="8">
        <f t="shared" si="0"/>
        <v>1.6</v>
      </c>
      <c r="C14" s="4">
        <f>xX!C19*hH!C19-xX!D19*hH!D19</f>
        <v>0.36180339887499058</v>
      </c>
      <c r="D14" s="4">
        <f>xX!C19*hH!D19+xX!D19*hH!C19</f>
        <v>-4.9520451146229831</v>
      </c>
      <c r="E14" s="8">
        <f t="shared" si="1"/>
        <v>4.9652444568922132</v>
      </c>
      <c r="F14" s="4">
        <f t="shared" si="2"/>
        <v>-1.4978645017934917</v>
      </c>
      <c r="G14" s="8">
        <f t="shared" si="3"/>
        <v>-1.4978645017934917</v>
      </c>
    </row>
    <row r="15" spans="1:12" ht="24.75" customHeight="1" x14ac:dyDescent="0.15">
      <c r="A15" s="4">
        <v>5</v>
      </c>
      <c r="B15" s="8">
        <f t="shared" si="0"/>
        <v>2</v>
      </c>
      <c r="C15" s="4">
        <f>xX!C20*hH!C20-xX!D20*hH!D20</f>
        <v>-3.4999999999999996</v>
      </c>
      <c r="D15" s="4">
        <f>xX!C20*hH!D20+xX!D20*hH!C20</f>
        <v>-2</v>
      </c>
      <c r="E15" s="8">
        <f t="shared" si="1"/>
        <v>4.0311288741492746</v>
      </c>
      <c r="F15" s="4">
        <f t="shared" si="2"/>
        <v>0.51914611424652302</v>
      </c>
      <c r="G15" s="8">
        <f t="shared" si="3"/>
        <v>-2.6224465393432701</v>
      </c>
    </row>
    <row r="16" spans="1:12" ht="24.75" customHeight="1" x14ac:dyDescent="0.15">
      <c r="A16" s="4">
        <v>6</v>
      </c>
      <c r="B16" s="8">
        <f t="shared" si="0"/>
        <v>2.4</v>
      </c>
      <c r="C16" s="4">
        <f>xX!C21*hH!C21-xX!D21*hH!D21</f>
        <v>-1.6506577808748224</v>
      </c>
      <c r="D16" s="4">
        <f>xX!C21*hH!D21+xX!D21*hH!C21</f>
        <v>1.1861706172121429</v>
      </c>
      <c r="E16" s="8">
        <f t="shared" si="1"/>
        <v>2.0326514316773618</v>
      </c>
      <c r="F16" s="4">
        <f t="shared" si="2"/>
        <v>-0.62310358805328325</v>
      </c>
      <c r="G16" s="8">
        <f t="shared" si="3"/>
        <v>2.5184890655365098</v>
      </c>
    </row>
    <row r="17" spans="1:7" ht="24.75" customHeight="1" x14ac:dyDescent="0.15">
      <c r="A17" s="4">
        <v>7</v>
      </c>
      <c r="B17" s="8">
        <f t="shared" si="0"/>
        <v>2.8</v>
      </c>
      <c r="C17" s="4">
        <f>xX!C22*hH!C22-xX!D22*hH!D22</f>
        <v>-0.11306940040492611</v>
      </c>
      <c r="D17" s="4">
        <f>xX!C22*hH!D22+xX!D22*hH!C22</f>
        <v>0.57018694577041162</v>
      </c>
      <c r="E17" s="8">
        <f t="shared" si="1"/>
        <v>0.58128980933345109</v>
      </c>
      <c r="F17" s="4">
        <f t="shared" si="2"/>
        <v>-1.3750336727147126</v>
      </c>
      <c r="G17" s="8">
        <f t="shared" si="3"/>
        <v>1.7665589808750806</v>
      </c>
    </row>
    <row r="18" spans="1:7" ht="24.75" customHeight="1" x14ac:dyDescent="0.15">
      <c r="A18" s="4">
        <v>8</v>
      </c>
      <c r="B18" s="8">
        <f t="shared" si="0"/>
        <v>3.2</v>
      </c>
      <c r="C18" s="4">
        <f>xX!C23*hH!C23-xX!D23*hH!D23</f>
        <v>0.13819660112501037</v>
      </c>
      <c r="D18" s="4">
        <f>xX!C23*hH!D23+xX!D23*hH!C23</f>
        <v>0.35672003411449615</v>
      </c>
      <c r="E18" s="8">
        <f t="shared" si="1"/>
        <v>0.38255389594298017</v>
      </c>
      <c r="F18" s="4">
        <f t="shared" si="2"/>
        <v>1.2011910396281338</v>
      </c>
      <c r="G18" s="8">
        <f t="shared" si="3"/>
        <v>1.2011910396281338</v>
      </c>
    </row>
    <row r="19" spans="1:7" ht="24.75" customHeight="1" x14ac:dyDescent="0.15">
      <c r="A19" s="4">
        <v>9</v>
      </c>
      <c r="B19" s="8">
        <f t="shared" si="0"/>
        <v>3.6</v>
      </c>
      <c r="C19" s="4">
        <f>xX!C24*hH!C24-xX!D24*hH!D24</f>
        <v>0.21297671083806313</v>
      </c>
      <c r="D19" s="4">
        <f>xX!C24*hH!D24+xX!D24*hH!C24</f>
        <v>-0.33394642984333944</v>
      </c>
      <c r="E19" s="8">
        <f t="shared" si="1"/>
        <v>0.39607991285157645</v>
      </c>
      <c r="F19" s="4">
        <f t="shared" si="2"/>
        <v>-1.003075908048638</v>
      </c>
      <c r="G19" s="8">
        <f t="shared" si="3"/>
        <v>-1.003075908048638</v>
      </c>
    </row>
    <row r="20" spans="1:7" ht="24.75" customHeight="1" x14ac:dyDescent="0.15">
      <c r="A20" s="4">
        <v>10</v>
      </c>
      <c r="B20" s="8">
        <f t="shared" si="0"/>
        <v>4</v>
      </c>
      <c r="C20" s="4">
        <f>xX!C25*hH!C25-xX!D25*hH!D25</f>
        <v>-0.49999999999999994</v>
      </c>
      <c r="D20" s="4">
        <f>xX!C25*hH!D25+xX!D25*hH!C25</f>
        <v>-3.9204750557075835E-16</v>
      </c>
      <c r="E20" s="8">
        <f t="shared" si="1"/>
        <v>0.49999999999999994</v>
      </c>
      <c r="F20" s="4">
        <f t="shared" si="2"/>
        <v>7.8409501114151681E-16</v>
      </c>
      <c r="G20" s="8">
        <f t="shared" si="3"/>
        <v>-3.1415926535897922</v>
      </c>
    </row>
    <row r="21" spans="1:7" ht="24.75" customHeight="1" x14ac:dyDescent="0.15">
      <c r="A21" s="4">
        <v>11</v>
      </c>
      <c r="B21" s="8">
        <f t="shared" si="0"/>
        <v>4.4000000000000004</v>
      </c>
      <c r="C21" s="4">
        <f>xX!C26*hH!C26-xX!D26*hH!D26</f>
        <v>0.21297671083806305</v>
      </c>
      <c r="D21" s="4">
        <f>xX!C26*hH!D26+xX!D26*hH!C26</f>
        <v>0.33394642984333922</v>
      </c>
      <c r="E21" s="8">
        <f t="shared" si="1"/>
        <v>0.39607991285157623</v>
      </c>
      <c r="F21" s="4">
        <f t="shared" si="2"/>
        <v>1.003075908048638</v>
      </c>
      <c r="G21" s="8">
        <f t="shared" si="3"/>
        <v>1.003075908048638</v>
      </c>
    </row>
    <row r="22" spans="1:7" ht="24.75" customHeight="1" x14ac:dyDescent="0.15">
      <c r="A22" s="4">
        <v>12</v>
      </c>
      <c r="B22" s="8">
        <f t="shared" si="0"/>
        <v>4.8</v>
      </c>
      <c r="C22" s="4">
        <f>xX!C27*hH!C27-xX!D27*hH!D27</f>
        <v>0.13819660112501092</v>
      </c>
      <c r="D22" s="4">
        <f>xX!C27*hH!D27+xX!D27*hH!C27</f>
        <v>-0.35672003411449593</v>
      </c>
      <c r="E22" s="8">
        <f t="shared" si="1"/>
        <v>0.38255389594298017</v>
      </c>
      <c r="F22" s="4">
        <f t="shared" si="2"/>
        <v>-1.2011910396281322</v>
      </c>
      <c r="G22" s="8">
        <f t="shared" si="3"/>
        <v>-1.2011910396281322</v>
      </c>
    </row>
    <row r="23" spans="1:7" ht="24.75" customHeight="1" x14ac:dyDescent="0.15">
      <c r="A23" s="4">
        <v>13</v>
      </c>
      <c r="B23" s="8">
        <f t="shared" si="0"/>
        <v>5.2</v>
      </c>
      <c r="C23" s="4">
        <f>xX!C28*hH!C28-xX!D28*hH!D28</f>
        <v>-0.11306940040492597</v>
      </c>
      <c r="D23" s="4">
        <f>xX!C28*hH!D28+xX!D28*hH!C28</f>
        <v>-0.57018694577041118</v>
      </c>
      <c r="E23" s="8">
        <f t="shared" si="1"/>
        <v>0.58128980933345054</v>
      </c>
      <c r="F23" s="4">
        <f t="shared" si="2"/>
        <v>1.3750336727147126</v>
      </c>
      <c r="G23" s="8">
        <f t="shared" si="3"/>
        <v>-1.7665589808750806</v>
      </c>
    </row>
    <row r="24" spans="1:7" ht="24.75" customHeight="1" x14ac:dyDescent="0.15">
      <c r="A24" s="4">
        <v>14</v>
      </c>
      <c r="B24" s="8">
        <f t="shared" si="0"/>
        <v>5.6</v>
      </c>
      <c r="C24" s="4">
        <f>xX!C29*hH!C29-xX!D29*hH!D29</f>
        <v>-1.6506577808748197</v>
      </c>
      <c r="D24" s="4">
        <f>xX!C29*hH!D29+xX!D29*hH!C29</f>
        <v>-1.1861706172121429</v>
      </c>
      <c r="E24" s="8">
        <f t="shared" si="1"/>
        <v>2.0326514316773601</v>
      </c>
      <c r="F24" s="4">
        <f t="shared" si="2"/>
        <v>0.62310358805328403</v>
      </c>
      <c r="G24" s="8">
        <f t="shared" si="3"/>
        <v>-2.5184890655365093</v>
      </c>
    </row>
    <row r="25" spans="1:7" ht="24.75" customHeight="1" x14ac:dyDescent="0.15">
      <c r="A25" s="4">
        <v>15</v>
      </c>
      <c r="B25" s="8">
        <f t="shared" si="0"/>
        <v>6</v>
      </c>
      <c r="C25" s="4">
        <f>xX!C30*hH!C30-xX!D30*hH!D30</f>
        <v>-3.5000000000000009</v>
      </c>
      <c r="D25" s="4">
        <f>xX!C30*hH!D30+xX!D30*hH!C30</f>
        <v>1.9999999999999967</v>
      </c>
      <c r="E25" s="8">
        <f t="shared" si="1"/>
        <v>4.0311288741492737</v>
      </c>
      <c r="F25" s="4">
        <f t="shared" si="2"/>
        <v>-0.51914611424652213</v>
      </c>
      <c r="G25" s="8">
        <f t="shared" si="3"/>
        <v>2.622446539343271</v>
      </c>
    </row>
    <row r="26" spans="1:7" ht="24.75" customHeight="1" x14ac:dyDescent="0.15">
      <c r="A26" s="4">
        <v>16</v>
      </c>
      <c r="B26" s="8">
        <f t="shared" si="0"/>
        <v>6.4</v>
      </c>
      <c r="C26" s="4">
        <f>xX!C31*hH!C31-xX!D31*hH!D31</f>
        <v>0.36180339887498619</v>
      </c>
      <c r="D26" s="4">
        <f>xX!C31*hH!D31+xX!D31*hH!C31</f>
        <v>4.9520451146229831</v>
      </c>
      <c r="E26" s="8">
        <f t="shared" si="1"/>
        <v>4.9652444568922132</v>
      </c>
      <c r="F26" s="4">
        <f t="shared" si="2"/>
        <v>1.4978645017934926</v>
      </c>
      <c r="G26" s="8">
        <f t="shared" si="3"/>
        <v>1.4978645017934926</v>
      </c>
    </row>
    <row r="27" spans="1:7" ht="24.75" customHeight="1" x14ac:dyDescent="0.15">
      <c r="A27" s="4">
        <v>17</v>
      </c>
      <c r="B27" s="8">
        <f t="shared" si="0"/>
        <v>6.8</v>
      </c>
      <c r="C27" s="4">
        <f>xX!C32*hH!C32-xX!D32*hH!D32</f>
        <v>3.5074965914048395</v>
      </c>
      <c r="D27" s="4">
        <f>xX!C32*hH!D32+xX!D32*hH!C32</f>
        <v>1.9646141367703323</v>
      </c>
      <c r="E27" s="8">
        <f t="shared" si="1"/>
        <v>4.0202289791894197</v>
      </c>
      <c r="F27" s="4">
        <f t="shared" si="2"/>
        <v>0.51057861584704489</v>
      </c>
      <c r="G27" s="8">
        <f t="shared" si="3"/>
        <v>0.51057861584704489</v>
      </c>
    </row>
    <row r="28" spans="1:7" ht="24.75" customHeight="1" x14ac:dyDescent="0.15">
      <c r="A28" s="4">
        <v>18</v>
      </c>
      <c r="B28" s="8">
        <f t="shared" si="0"/>
        <v>7.2</v>
      </c>
      <c r="C28" s="4">
        <f>xX!C33*hH!C33-xX!D33*hH!D33</f>
        <v>2.1506577808748228</v>
      </c>
      <c r="D28" s="4">
        <f>xX!C33*hH!D33+xX!D33*hH!C33</f>
        <v>-0.20736264577441132</v>
      </c>
      <c r="E28" s="8">
        <f t="shared" si="1"/>
        <v>2.1606314256022432</v>
      </c>
      <c r="F28" s="4">
        <f t="shared" si="2"/>
        <v>-9.6121115822497535E-2</v>
      </c>
      <c r="G28" s="8">
        <f t="shared" si="3"/>
        <v>-9.6121115822497535E-2</v>
      </c>
    </row>
    <row r="29" spans="1:7" ht="24.75" customHeight="1" x14ac:dyDescent="0.15">
      <c r="A29" s="7">
        <v>19</v>
      </c>
      <c r="B29" s="8">
        <f t="shared" si="0"/>
        <v>7.6</v>
      </c>
      <c r="C29" s="4">
        <f>xX!C34*hH!C34-xX!D34*hH!D34</f>
        <v>1.3925960981620242</v>
      </c>
      <c r="D29" s="4">
        <f>xX!C34*hH!D34+xX!D34*hH!C34</f>
        <v>6.0480761156575052E-2</v>
      </c>
      <c r="E29" s="8">
        <f t="shared" si="1"/>
        <v>1.3939088259589194</v>
      </c>
      <c r="F29" s="4">
        <f t="shared" si="2"/>
        <v>4.3402949539207508E-2</v>
      </c>
      <c r="G29" s="8">
        <f t="shared" si="3"/>
        <v>4.3402949539207508E-2</v>
      </c>
    </row>
    <row r="30" spans="1:7" ht="24.75" customHeight="1" x14ac:dyDescent="0.15">
      <c r="A30" s="7">
        <v>20</v>
      </c>
      <c r="B30" s="8">
        <f t="shared" si="0"/>
        <v>8</v>
      </c>
      <c r="C30" s="4">
        <f>xX!C35*hH!C35-xX!D35*hH!D35</f>
        <v>1.5</v>
      </c>
      <c r="D30" s="4">
        <f>xX!C35*hH!D35+xX!D35*hH!C35</f>
        <v>1.960237527853792E-16</v>
      </c>
      <c r="E30" s="8">
        <f t="shared" si="1"/>
        <v>1.5</v>
      </c>
      <c r="F30" s="4">
        <f t="shared" si="2"/>
        <v>1.3068250185691946E-16</v>
      </c>
      <c r="G30" s="8">
        <f t="shared" si="3"/>
        <v>1.3068250185691946E-16</v>
      </c>
    </row>
    <row r="31" spans="1:7" ht="21" customHeight="1" x14ac:dyDescent="0.15">
      <c r="F31" s="1"/>
      <c r="G31" s="1"/>
    </row>
    <row r="32" spans="1:7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</sheetData>
  <mergeCells count="4">
    <mergeCell ref="A2:G2"/>
    <mergeCell ref="E4:H4"/>
    <mergeCell ref="E5:H6"/>
    <mergeCell ref="A1:J1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workbookViewId="0">
      <selection sqref="A1:L1"/>
    </sheetView>
  </sheetViews>
  <sheetFormatPr defaultRowHeight="13.5" x14ac:dyDescent="0.15"/>
  <cols>
    <col min="1" max="1" width="7" customWidth="1"/>
    <col min="3" max="4" width="10.5" customWidth="1"/>
    <col min="5" max="5" width="11" customWidth="1"/>
    <col min="6" max="6" width="11.625" customWidth="1"/>
    <col min="7" max="7" width="12.125" customWidth="1"/>
    <col min="8" max="19" width="5.25" customWidth="1"/>
    <col min="20" max="20" width="5.75" customWidth="1"/>
  </cols>
  <sheetData>
    <row r="1" spans="1:20" ht="27" customHeight="1" x14ac:dyDescent="0.1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20" ht="24.75" customHeight="1" x14ac:dyDescent="0.15">
      <c r="A2" s="18" t="s">
        <v>21</v>
      </c>
      <c r="B2" s="18"/>
      <c r="C2" s="18"/>
      <c r="D2" s="18"/>
      <c r="E2" s="18"/>
      <c r="F2" s="18"/>
      <c r="G2" s="18"/>
    </row>
    <row r="3" spans="1:20" ht="24.75" customHeight="1" x14ac:dyDescent="0.15">
      <c r="A3" s="10"/>
      <c r="B3" s="10"/>
      <c r="C3" s="10"/>
      <c r="D3" s="10"/>
      <c r="E3" s="2"/>
      <c r="F3" s="2"/>
      <c r="G3" s="2"/>
    </row>
    <row r="4" spans="1:20" ht="24.75" customHeight="1" x14ac:dyDescent="0.15">
      <c r="A4" s="9" t="s">
        <v>2</v>
      </c>
      <c r="B4" s="9">
        <v>8</v>
      </c>
      <c r="C4" s="2" t="s">
        <v>8</v>
      </c>
      <c r="D4" s="2"/>
      <c r="E4" s="16" t="s">
        <v>9</v>
      </c>
      <c r="F4" s="16"/>
      <c r="G4" s="16"/>
      <c r="H4" s="16"/>
    </row>
    <row r="5" spans="1:20" ht="24.75" customHeight="1" x14ac:dyDescent="0.15">
      <c r="A5" s="5"/>
      <c r="B5" s="5"/>
      <c r="C5" s="2"/>
      <c r="D5" s="2"/>
      <c r="E5" s="17" t="s">
        <v>14</v>
      </c>
      <c r="F5" s="17"/>
      <c r="G5" s="17"/>
      <c r="H5" s="17"/>
    </row>
    <row r="6" spans="1:20" ht="24.75" customHeight="1" x14ac:dyDescent="0.15">
      <c r="A6" s="5"/>
      <c r="B6" s="5"/>
      <c r="C6" s="5"/>
      <c r="D6" s="2"/>
      <c r="E6" s="17"/>
      <c r="F6" s="17"/>
      <c r="G6" s="17"/>
      <c r="H6" s="17"/>
    </row>
    <row r="7" spans="1:20" ht="24.75" customHeight="1" x14ac:dyDescent="0.15">
      <c r="A7" s="5"/>
      <c r="B7" s="5"/>
      <c r="C7" s="5"/>
      <c r="D7" s="2"/>
      <c r="E7" s="2"/>
      <c r="F7" s="2"/>
      <c r="G7" s="2"/>
    </row>
    <row r="8" spans="1:20" ht="24.75" customHeight="1" x14ac:dyDescent="0.15">
      <c r="A8" s="2"/>
      <c r="B8" s="2"/>
      <c r="C8" s="2"/>
      <c r="D8" s="2"/>
      <c r="E8" s="2"/>
      <c r="F8" s="10" t="s">
        <v>7</v>
      </c>
      <c r="G8" s="10" t="s">
        <v>7</v>
      </c>
      <c r="H8" s="24" t="s">
        <v>22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 ht="24.75" customHeight="1" x14ac:dyDescent="0.15">
      <c r="A9" s="8" t="s">
        <v>3</v>
      </c>
      <c r="B9" s="8" t="s">
        <v>4</v>
      </c>
      <c r="C9" s="8" t="s">
        <v>10</v>
      </c>
      <c r="D9" s="8" t="s">
        <v>11</v>
      </c>
      <c r="E9" s="8" t="s">
        <v>12</v>
      </c>
      <c r="F9" s="8" t="s">
        <v>6</v>
      </c>
      <c r="G9" s="8" t="s">
        <v>13</v>
      </c>
      <c r="H9" s="25">
        <v>0</v>
      </c>
      <c r="I9" s="25">
        <v>1</v>
      </c>
      <c r="J9" s="25">
        <v>2</v>
      </c>
      <c r="K9" s="25">
        <v>3</v>
      </c>
      <c r="L9" s="25">
        <v>4</v>
      </c>
      <c r="M9" s="25">
        <v>5</v>
      </c>
      <c r="N9" s="25">
        <v>6</v>
      </c>
      <c r="O9" s="25">
        <v>7</v>
      </c>
      <c r="P9" s="25">
        <v>8</v>
      </c>
      <c r="Q9" s="25">
        <v>9</v>
      </c>
      <c r="R9" s="25">
        <v>10</v>
      </c>
      <c r="S9" s="25">
        <v>11</v>
      </c>
      <c r="T9" s="26">
        <v>12</v>
      </c>
    </row>
    <row r="10" spans="1:20" ht="24.75" customHeight="1" x14ac:dyDescent="0.15">
      <c r="A10" s="4">
        <v>0</v>
      </c>
      <c r="B10" s="8">
        <f>A10*$B$4/20</f>
        <v>0</v>
      </c>
      <c r="C10" s="4">
        <f>YHX!C10</f>
        <v>1.5</v>
      </c>
      <c r="D10" s="4">
        <f>YHX!D10</f>
        <v>0</v>
      </c>
      <c r="E10" s="8">
        <f>SQRT(C10^2+D10^2)</f>
        <v>1.5</v>
      </c>
      <c r="F10" s="4">
        <f>IF(C10=0, 0, ATAN(D10/C10))</f>
        <v>0</v>
      </c>
      <c r="G10" s="8">
        <f>IF(C10=0, 0, IF(C10&gt;0, F10, IF(C10&lt;0, IF(D10&gt;0, F10+PI(), IF(D10&lt;0, F10-PI())))))</f>
        <v>0</v>
      </c>
      <c r="H10" s="4">
        <f t="shared" ref="H10:H30" si="0">E10*COS(2*3.14*B10*$H$9/$B$4+G10)</f>
        <v>1.5</v>
      </c>
      <c r="I10" s="4">
        <f t="shared" ref="I10:I30" si="1">E10*COS(2*3.14*B10*$I$9/$B$4+G10)</f>
        <v>1.5</v>
      </c>
      <c r="J10" s="4">
        <f t="shared" ref="J10:J30" si="2">E10*COS(2*3.14*B10*$J$9/$B$4+G10)</f>
        <v>1.5</v>
      </c>
      <c r="K10" s="4">
        <f t="shared" ref="K10:K30" si="3">E10*COS(2*3.14*B10*$K$9/$B$4+G10)</f>
        <v>1.5</v>
      </c>
      <c r="L10" s="4">
        <f t="shared" ref="L10:L30" si="4">E10*COS(2*3.14*B10*$L$9/$B$4+G10)</f>
        <v>1.5</v>
      </c>
      <c r="M10" s="4">
        <f t="shared" ref="M10:M30" si="5">E10*COS(2*3.14*B10*$M$9/$B$4+G10)</f>
        <v>1.5</v>
      </c>
      <c r="N10" s="4">
        <f t="shared" ref="N10:N30" si="6">E10*COS(2*3.14*B10*$N$9/$B$4+G10)</f>
        <v>1.5</v>
      </c>
      <c r="O10" s="4">
        <f t="shared" ref="O10:O30" si="7">E10*COS(2*3.14*B10*$O$9/$B$4+G10)</f>
        <v>1.5</v>
      </c>
      <c r="P10" s="4">
        <f t="shared" ref="P10:P30" si="8">E10*COS(2*3.14*B10*$P$9/$B$4+G10)</f>
        <v>1.5</v>
      </c>
      <c r="Q10" s="4">
        <f t="shared" ref="Q10:Q30" si="9">E10*COS(2*3.14*B10*$Q$9/$B$4+G10)</f>
        <v>1.5</v>
      </c>
      <c r="R10" s="4">
        <f t="shared" ref="R10:R30" si="10">E10*COS(2*3.14*B10*$R$9/$B$4+G10)</f>
        <v>1.5</v>
      </c>
      <c r="S10" s="4">
        <f t="shared" ref="S10:S30" si="11">E10*COS(2*3.14*B10*$S$9/$B$4+G10)</f>
        <v>1.5</v>
      </c>
      <c r="T10" s="12">
        <f t="shared" ref="T10:T30" si="12">E10*COS(2*3.14*B10*$T$9/$B$4+G10)</f>
        <v>1.5</v>
      </c>
    </row>
    <row r="11" spans="1:20" ht="24.75" customHeight="1" x14ac:dyDescent="0.15">
      <c r="A11" s="4">
        <v>1</v>
      </c>
      <c r="B11" s="8">
        <f t="shared" ref="B11:B30" si="13">A11*$B$4/20</f>
        <v>0.4</v>
      </c>
      <c r="C11" s="4">
        <f>YHX!C11</f>
        <v>1.3925960981620213</v>
      </c>
      <c r="D11" s="4">
        <f>YHX!D11</f>
        <v>-6.048076115657619E-2</v>
      </c>
      <c r="E11" s="8">
        <f t="shared" ref="E11:E30" si="14">SQRT(C11^2+D11^2)</f>
        <v>1.3939088259589165</v>
      </c>
      <c r="F11" s="4">
        <f t="shared" ref="F11:F30" si="15">IF(C11=0, 0, ATAN(D11/C11))</f>
        <v>-4.340294953920841E-2</v>
      </c>
      <c r="G11" s="8">
        <f t="shared" ref="G11:G30" si="16">IF(C11=0, 0, IF(C11&gt;0, F11, IF(C11&lt;0, IF(D11&gt;0, F11+PI(), IF(D11&lt;0, F11-PI())))))</f>
        <v>-4.340294953920841E-2</v>
      </c>
      <c r="H11" s="4">
        <f t="shared" si="0"/>
        <v>1.3925960981620213</v>
      </c>
      <c r="I11" s="4">
        <f t="shared" si="1"/>
        <v>1.3431865362723556</v>
      </c>
      <c r="J11" s="4">
        <f t="shared" si="2"/>
        <v>1.1624286970159439</v>
      </c>
      <c r="K11" s="4">
        <f t="shared" si="3"/>
        <v>0.86799862922570148</v>
      </c>
      <c r="L11" s="4">
        <f t="shared" si="4"/>
        <v>0.48868822528952321</v>
      </c>
      <c r="M11" s="4">
        <f t="shared" si="5"/>
        <v>6.1589703450281107E-2</v>
      </c>
      <c r="N11" s="4">
        <f t="shared" si="6"/>
        <v>-0.37153158680813669</v>
      </c>
      <c r="O11" s="4">
        <f t="shared" si="7"/>
        <v>-0.76832133815014025</v>
      </c>
      <c r="P11" s="4">
        <f t="shared" si="8"/>
        <v>-1.0899780521180473</v>
      </c>
      <c r="Q11" s="4">
        <f t="shared" si="9"/>
        <v>-1.3050473817971076</v>
      </c>
      <c r="R11" s="4">
        <f t="shared" si="10"/>
        <v>-1.3924980071100941</v>
      </c>
      <c r="S11" s="4">
        <f t="shared" si="11"/>
        <v>-1.3437782573252683</v>
      </c>
      <c r="T11" s="12">
        <f t="shared" si="12"/>
        <v>-1.1636523666239342</v>
      </c>
    </row>
    <row r="12" spans="1:20" ht="24.75" customHeight="1" x14ac:dyDescent="0.15">
      <c r="A12" s="4">
        <v>2</v>
      </c>
      <c r="B12" s="8">
        <f t="shared" si="13"/>
        <v>0.8</v>
      </c>
      <c r="C12" s="4">
        <f>YHX!C12</f>
        <v>2.1506577808748211</v>
      </c>
      <c r="D12" s="4">
        <f>YHX!D12</f>
        <v>0.20736264577441121</v>
      </c>
      <c r="E12" s="8">
        <f t="shared" si="14"/>
        <v>2.1606314256022414</v>
      </c>
      <c r="F12" s="4">
        <f t="shared" si="15"/>
        <v>9.6121115822497563E-2</v>
      </c>
      <c r="G12" s="8">
        <f t="shared" si="16"/>
        <v>9.6121115822497563E-2</v>
      </c>
      <c r="H12" s="4">
        <f t="shared" si="0"/>
        <v>2.1506577808748211</v>
      </c>
      <c r="I12" s="4">
        <f t="shared" si="1"/>
        <v>1.6184900059610225</v>
      </c>
      <c r="J12" s="4">
        <f t="shared" si="2"/>
        <v>0.46871997854718811</v>
      </c>
      <c r="K12" s="4">
        <f t="shared" si="3"/>
        <v>-0.85990967325501177</v>
      </c>
      <c r="L12" s="4">
        <f t="shared" si="4"/>
        <v>-1.8604049842872044</v>
      </c>
      <c r="M12" s="4">
        <f t="shared" si="5"/>
        <v>-2.1509853099773486</v>
      </c>
      <c r="N12" s="4">
        <f t="shared" si="6"/>
        <v>-1.6207676278678138</v>
      </c>
      <c r="O12" s="4">
        <f t="shared" si="7"/>
        <v>-0.47207857178403123</v>
      </c>
      <c r="P12" s="4">
        <f t="shared" si="8"/>
        <v>0.85675171978281983</v>
      </c>
      <c r="Q12" s="4">
        <f t="shared" si="9"/>
        <v>1.8586527192179207</v>
      </c>
      <c r="R12" s="4">
        <f t="shared" si="10"/>
        <v>2.1513073830090135</v>
      </c>
      <c r="S12" s="4">
        <f t="shared" si="11"/>
        <v>1.6230411386247103</v>
      </c>
      <c r="T12" s="12">
        <f t="shared" si="12"/>
        <v>0.47543596757237078</v>
      </c>
    </row>
    <row r="13" spans="1:20" ht="24.75" customHeight="1" x14ac:dyDescent="0.15">
      <c r="A13" s="4">
        <v>3</v>
      </c>
      <c r="B13" s="8">
        <f t="shared" si="13"/>
        <v>1.2</v>
      </c>
      <c r="C13" s="4">
        <f>YHX!C13</f>
        <v>3.5074965914048422</v>
      </c>
      <c r="D13" s="4">
        <f>YHX!D13</f>
        <v>-1.9646141367703267</v>
      </c>
      <c r="E13" s="8">
        <f t="shared" si="14"/>
        <v>4.0202289791894197</v>
      </c>
      <c r="F13" s="4">
        <f t="shared" si="15"/>
        <v>-0.51057861584704334</v>
      </c>
      <c r="G13" s="8">
        <f t="shared" si="16"/>
        <v>-0.51057861584704334</v>
      </c>
      <c r="H13" s="4">
        <f t="shared" si="0"/>
        <v>3.5074965914048426</v>
      </c>
      <c r="I13" s="4">
        <f t="shared" si="1"/>
        <v>3.6518646367766086</v>
      </c>
      <c r="J13" s="4">
        <f t="shared" si="2"/>
        <v>0.78835049329287066</v>
      </c>
      <c r="K13" s="4">
        <f t="shared" si="3"/>
        <v>-2.7244936892812865</v>
      </c>
      <c r="L13" s="4">
        <f t="shared" si="4"/>
        <v>-3.9932908282958435</v>
      </c>
      <c r="M13" s="4">
        <f t="shared" si="5"/>
        <v>-1.9729878631090649</v>
      </c>
      <c r="N13" s="4">
        <f t="shared" si="6"/>
        <v>1.6723794575605193</v>
      </c>
      <c r="O13" s="4">
        <f t="shared" si="7"/>
        <v>3.9402805017571012</v>
      </c>
      <c r="P13" s="4">
        <f t="shared" si="8"/>
        <v>2.9627437438583857</v>
      </c>
      <c r="Q13" s="4">
        <f t="shared" si="9"/>
        <v>-0.45507627304981624</v>
      </c>
      <c r="R13" s="4">
        <f t="shared" si="10"/>
        <v>-3.4980697417633131</v>
      </c>
      <c r="S13" s="4">
        <f t="shared" si="11"/>
        <v>-3.6598551926156913</v>
      </c>
      <c r="T13" s="12">
        <f t="shared" si="12"/>
        <v>-0.80717698104277069</v>
      </c>
    </row>
    <row r="14" spans="1:20" ht="24.75" customHeight="1" x14ac:dyDescent="0.15">
      <c r="A14" s="4">
        <v>4</v>
      </c>
      <c r="B14" s="8">
        <f t="shared" si="13"/>
        <v>1.6</v>
      </c>
      <c r="C14" s="4">
        <f>YHX!C14</f>
        <v>0.36180339887499058</v>
      </c>
      <c r="D14" s="4">
        <f>YHX!D14</f>
        <v>-4.9520451146229831</v>
      </c>
      <c r="E14" s="8">
        <f t="shared" si="14"/>
        <v>4.9652444568922132</v>
      </c>
      <c r="F14" s="4">
        <f t="shared" si="15"/>
        <v>-1.4978645017934917</v>
      </c>
      <c r="G14" s="8">
        <f t="shared" si="16"/>
        <v>-1.4978645017934917</v>
      </c>
      <c r="H14" s="4">
        <f t="shared" si="0"/>
        <v>0.36180339887499091</v>
      </c>
      <c r="I14" s="4">
        <f t="shared" si="1"/>
        <v>4.8207215322273775</v>
      </c>
      <c r="J14" s="4">
        <f t="shared" si="2"/>
        <v>2.623407324670624</v>
      </c>
      <c r="K14" s="4">
        <f t="shared" si="3"/>
        <v>-3.1961880209095361</v>
      </c>
      <c r="L14" s="4">
        <f t="shared" si="4"/>
        <v>-4.6026327768569706</v>
      </c>
      <c r="M14" s="4">
        <f t="shared" si="5"/>
        <v>0.34602780523170173</v>
      </c>
      <c r="N14" s="4">
        <f t="shared" si="6"/>
        <v>4.8169089817605455</v>
      </c>
      <c r="O14" s="4">
        <f t="shared" si="7"/>
        <v>2.6368220131129889</v>
      </c>
      <c r="P14" s="4">
        <f t="shared" si="8"/>
        <v>-3.1840684832990882</v>
      </c>
      <c r="Q14" s="4">
        <f t="shared" si="9"/>
        <v>-4.6085424946435403</v>
      </c>
      <c r="R14" s="4">
        <f t="shared" si="10"/>
        <v>0.33024870073035267</v>
      </c>
      <c r="S14" s="4">
        <f t="shared" si="11"/>
        <v>4.8130475581006582</v>
      </c>
      <c r="T14" s="12">
        <f t="shared" si="12"/>
        <v>2.6502099479023791</v>
      </c>
    </row>
    <row r="15" spans="1:20" ht="24.75" customHeight="1" x14ac:dyDescent="0.15">
      <c r="A15" s="4">
        <v>5</v>
      </c>
      <c r="B15" s="8">
        <f t="shared" si="13"/>
        <v>2</v>
      </c>
      <c r="C15" s="4">
        <f>YHX!C15</f>
        <v>-3.4999999999999996</v>
      </c>
      <c r="D15" s="4">
        <f>YHX!D15</f>
        <v>-2</v>
      </c>
      <c r="E15" s="8">
        <f t="shared" si="14"/>
        <v>4.0311288741492746</v>
      </c>
      <c r="F15" s="4">
        <f t="shared" si="15"/>
        <v>0.51914611424652302</v>
      </c>
      <c r="G15" s="8">
        <f t="shared" si="16"/>
        <v>-2.6224465393432701</v>
      </c>
      <c r="H15" s="4">
        <f t="shared" si="0"/>
        <v>-3.4999999999999991</v>
      </c>
      <c r="I15" s="4">
        <f t="shared" si="1"/>
        <v>1.9972122223761033</v>
      </c>
      <c r="J15" s="4">
        <f t="shared" si="2"/>
        <v>3.5031808668793616</v>
      </c>
      <c r="K15" s="4">
        <f t="shared" si="3"/>
        <v>-1.9916328693824512</v>
      </c>
      <c r="L15" s="4">
        <f t="shared" si="4"/>
        <v>-3.5063528477830888</v>
      </c>
      <c r="M15" s="4">
        <f t="shared" si="5"/>
        <v>1.9860484645225636</v>
      </c>
      <c r="N15" s="4">
        <f t="shared" si="6"/>
        <v>3.5095159346653109</v>
      </c>
      <c r="O15" s="4">
        <f t="shared" si="7"/>
        <v>-1.980459021961523</v>
      </c>
      <c r="P15" s="4">
        <f t="shared" si="8"/>
        <v>-3.5126701195027108</v>
      </c>
      <c r="Q15" s="4">
        <f t="shared" si="9"/>
        <v>1.9748645558772151</v>
      </c>
      <c r="R15" s="4">
        <f t="shared" si="10"/>
        <v>3.5158153942945609</v>
      </c>
      <c r="S15" s="4">
        <f t="shared" si="11"/>
        <v>-1.9692650804602427</v>
      </c>
      <c r="T15" s="12">
        <f t="shared" si="12"/>
        <v>-3.5189517510627297</v>
      </c>
    </row>
    <row r="16" spans="1:20" ht="24.75" customHeight="1" x14ac:dyDescent="0.15">
      <c r="A16" s="4">
        <v>6</v>
      </c>
      <c r="B16" s="8">
        <f t="shared" si="13"/>
        <v>2.4</v>
      </c>
      <c r="C16" s="4">
        <f>YHX!C16</f>
        <v>-1.6506577808748224</v>
      </c>
      <c r="D16" s="4">
        <f>YHX!D16</f>
        <v>1.1861706172121429</v>
      </c>
      <c r="E16" s="8">
        <f t="shared" si="14"/>
        <v>2.0326514316773618</v>
      </c>
      <c r="F16" s="4">
        <f t="shared" si="15"/>
        <v>-0.62310358805328325</v>
      </c>
      <c r="G16" s="8">
        <f t="shared" si="16"/>
        <v>2.5184890655365098</v>
      </c>
      <c r="H16" s="4">
        <f t="shared" si="0"/>
        <v>-1.650657780874822</v>
      </c>
      <c r="I16" s="4">
        <f t="shared" si="1"/>
        <v>-0.61988412995386122</v>
      </c>
      <c r="J16" s="4">
        <f t="shared" si="2"/>
        <v>2.0326403386759329</v>
      </c>
      <c r="K16" s="4">
        <f t="shared" si="3"/>
        <v>-0.63266149613748524</v>
      </c>
      <c r="L16" s="4">
        <f t="shared" si="4"/>
        <v>-1.6427841625953126</v>
      </c>
      <c r="M16" s="4">
        <f t="shared" si="5"/>
        <v>1.6449714844413008</v>
      </c>
      <c r="N16" s="4">
        <f t="shared" si="6"/>
        <v>0.62912631143602304</v>
      </c>
      <c r="O16" s="4">
        <f t="shared" si="7"/>
        <v>-2.0326492229247752</v>
      </c>
      <c r="P16" s="4">
        <f t="shared" si="8"/>
        <v>0.62342478927216594</v>
      </c>
      <c r="Q16" s="4">
        <f t="shared" si="9"/>
        <v>1.6484848539796864</v>
      </c>
      <c r="R16" s="4">
        <f t="shared" si="10"/>
        <v>-1.639247635174707</v>
      </c>
      <c r="S16" s="4">
        <f t="shared" si="11"/>
        <v>-0.63835413067811786</v>
      </c>
      <c r="T16" s="12">
        <f t="shared" si="12"/>
        <v>2.0326117040975258</v>
      </c>
    </row>
    <row r="17" spans="1:20" ht="24.75" customHeight="1" x14ac:dyDescent="0.15">
      <c r="A17" s="4">
        <v>7</v>
      </c>
      <c r="B17" s="8">
        <f t="shared" si="13"/>
        <v>2.8</v>
      </c>
      <c r="C17" s="4">
        <f>YHX!C17</f>
        <v>-0.11306940040492611</v>
      </c>
      <c r="D17" s="4">
        <f>YHX!D17</f>
        <v>0.57018694577041162</v>
      </c>
      <c r="E17" s="8">
        <f t="shared" si="14"/>
        <v>0.58128980933345109</v>
      </c>
      <c r="F17" s="4">
        <f t="shared" si="15"/>
        <v>-1.3750336727147126</v>
      </c>
      <c r="G17" s="8">
        <f t="shared" si="16"/>
        <v>1.7665589808750806</v>
      </c>
      <c r="H17" s="4">
        <f t="shared" si="0"/>
        <v>-0.11306940040492605</v>
      </c>
      <c r="I17" s="4">
        <f t="shared" si="1"/>
        <v>-0.39530578093675589</v>
      </c>
      <c r="J17" s="4">
        <f t="shared" si="2"/>
        <v>0.57706584497430624</v>
      </c>
      <c r="K17" s="4">
        <f t="shared" si="3"/>
        <v>-0.28203442824511021</v>
      </c>
      <c r="L17" s="4">
        <f t="shared" si="4"/>
        <v>-0.2460234513068438</v>
      </c>
      <c r="M17" s="4">
        <f t="shared" si="5"/>
        <v>0.57080836526306356</v>
      </c>
      <c r="N17" s="4">
        <f t="shared" si="6"/>
        <v>-0.4239719415884976</v>
      </c>
      <c r="O17" s="4">
        <f t="shared" si="7"/>
        <v>-7.3164558921378686E-2</v>
      </c>
      <c r="P17" s="4">
        <f t="shared" si="8"/>
        <v>0.5098500057229497</v>
      </c>
      <c r="Q17" s="4">
        <f t="shared" si="9"/>
        <v>-0.5252799904058042</v>
      </c>
      <c r="R17" s="4">
        <f t="shared" si="10"/>
        <v>0.10670573341693644</v>
      </c>
      <c r="S17" s="4">
        <f t="shared" si="11"/>
        <v>0.40003243950153894</v>
      </c>
      <c r="T17" s="12">
        <f t="shared" si="12"/>
        <v>-0.5762501686166478</v>
      </c>
    </row>
    <row r="18" spans="1:20" ht="24.75" customHeight="1" x14ac:dyDescent="0.15">
      <c r="A18" s="4">
        <v>8</v>
      </c>
      <c r="B18" s="8">
        <f t="shared" si="13"/>
        <v>3.2</v>
      </c>
      <c r="C18" s="4">
        <f>YHX!C18</f>
        <v>0.13819660112501037</v>
      </c>
      <c r="D18" s="4">
        <f>YHX!D18</f>
        <v>0.35672003411449615</v>
      </c>
      <c r="E18" s="8">
        <f t="shared" si="14"/>
        <v>0.38255389594298017</v>
      </c>
      <c r="F18" s="4">
        <f t="shared" si="15"/>
        <v>1.2011910396281338</v>
      </c>
      <c r="G18" s="8">
        <f t="shared" si="16"/>
        <v>1.2011910396281338</v>
      </c>
      <c r="H18" s="4">
        <f t="shared" si="0"/>
        <v>0.13819660112501037</v>
      </c>
      <c r="I18" s="4">
        <f t="shared" si="1"/>
        <v>-0.32174211860097324</v>
      </c>
      <c r="J18" s="4">
        <f t="shared" si="2"/>
        <v>0.38191074776656148</v>
      </c>
      <c r="K18" s="4">
        <f t="shared" si="3"/>
        <v>-0.29562991648658105</v>
      </c>
      <c r="L18" s="4">
        <f t="shared" si="4"/>
        <v>9.5985316278338353E-2</v>
      </c>
      <c r="M18" s="4">
        <f t="shared" si="5"/>
        <v>0.14046630719873385</v>
      </c>
      <c r="N18" s="4">
        <f t="shared" si="6"/>
        <v>-0.32305399775342042</v>
      </c>
      <c r="O18" s="4">
        <f t="shared" si="7"/>
        <v>0.38176174006771213</v>
      </c>
      <c r="P18" s="4">
        <f t="shared" si="8"/>
        <v>-0.29407716119534932</v>
      </c>
      <c r="Q18" s="4">
        <f t="shared" si="9"/>
        <v>9.3624240928342387E-2</v>
      </c>
      <c r="R18" s="4">
        <f t="shared" si="10"/>
        <v>0.1427303125049626</v>
      </c>
      <c r="S18" s="4">
        <f t="shared" si="11"/>
        <v>-0.32435276589180395</v>
      </c>
      <c r="T18" s="12">
        <f t="shared" si="12"/>
        <v>0.38159723872514401</v>
      </c>
    </row>
    <row r="19" spans="1:20" ht="24.75" customHeight="1" x14ac:dyDescent="0.15">
      <c r="A19" s="4">
        <v>9</v>
      </c>
      <c r="B19" s="8">
        <f t="shared" si="13"/>
        <v>3.6</v>
      </c>
      <c r="C19" s="4">
        <f>YHX!C19</f>
        <v>0.21297671083806313</v>
      </c>
      <c r="D19" s="4">
        <f>YHX!D19</f>
        <v>-0.33394642984333944</v>
      </c>
      <c r="E19" s="8">
        <f t="shared" si="14"/>
        <v>0.39607991285157645</v>
      </c>
      <c r="F19" s="4">
        <f t="shared" si="15"/>
        <v>-1.003075908048638</v>
      </c>
      <c r="G19" s="8">
        <f t="shared" si="16"/>
        <v>-1.003075908048638</v>
      </c>
      <c r="H19" s="4">
        <f t="shared" si="0"/>
        <v>0.21297671083806316</v>
      </c>
      <c r="I19" s="4">
        <f t="shared" si="1"/>
        <v>-9.8808081695108088E-2</v>
      </c>
      <c r="J19" s="4">
        <f t="shared" si="2"/>
        <v>-2.5120296330559469E-2</v>
      </c>
      <c r="K19" s="4">
        <f t="shared" si="3"/>
        <v>0.14656742201492481</v>
      </c>
      <c r="L19" s="4">
        <f t="shared" si="4"/>
        <v>-0.25353737934714848</v>
      </c>
      <c r="M19" s="4">
        <f t="shared" si="5"/>
        <v>0.33546423177986989</v>
      </c>
      <c r="N19" s="4">
        <f t="shared" si="6"/>
        <v>-0.38425567053857329</v>
      </c>
      <c r="O19" s="4">
        <f t="shared" si="7"/>
        <v>0.39509233083303202</v>
      </c>
      <c r="P19" s="4">
        <f t="shared" si="8"/>
        <v>-0.36690382366887714</v>
      </c>
      <c r="Q19" s="4">
        <f t="shared" si="9"/>
        <v>0.3024744633104986</v>
      </c>
      <c r="R19" s="4">
        <f t="shared" si="10"/>
        <v>-0.20816824718587917</v>
      </c>
      <c r="S19" s="4">
        <f t="shared" si="11"/>
        <v>9.3300253289298515E-2</v>
      </c>
      <c r="T19" s="12">
        <f t="shared" si="12"/>
        <v>3.0783454819878816E-2</v>
      </c>
    </row>
    <row r="20" spans="1:20" ht="24.75" customHeight="1" x14ac:dyDescent="0.15">
      <c r="A20" s="4">
        <v>10</v>
      </c>
      <c r="B20" s="8">
        <f t="shared" si="13"/>
        <v>4</v>
      </c>
      <c r="C20" s="4">
        <f>YHX!C20</f>
        <v>-0.49999999999999994</v>
      </c>
      <c r="D20" s="4">
        <f>YHX!D20</f>
        <v>-3.9204750557075835E-16</v>
      </c>
      <c r="E20" s="8">
        <f t="shared" si="14"/>
        <v>0.49999999999999994</v>
      </c>
      <c r="F20" s="4">
        <f t="shared" si="15"/>
        <v>7.8409501114151681E-16</v>
      </c>
      <c r="G20" s="8">
        <f t="shared" si="16"/>
        <v>-3.1415926535897922</v>
      </c>
      <c r="H20" s="4">
        <f t="shared" si="0"/>
        <v>-0.49999999999999994</v>
      </c>
      <c r="I20" s="4">
        <f t="shared" si="1"/>
        <v>0.4999993658637697</v>
      </c>
      <c r="J20" s="4">
        <f t="shared" si="2"/>
        <v>-0.49999746345668755</v>
      </c>
      <c r="K20" s="4">
        <f t="shared" si="3"/>
        <v>0.49999429278357899</v>
      </c>
      <c r="L20" s="4">
        <f t="shared" si="4"/>
        <v>-0.49998985385248657</v>
      </c>
      <c r="M20" s="4">
        <f t="shared" si="5"/>
        <v>0.49998414667466989</v>
      </c>
      <c r="N20" s="4">
        <f t="shared" si="6"/>
        <v>-0.49997717126460539</v>
      </c>
      <c r="O20" s="4">
        <f t="shared" si="7"/>
        <v>0.49996892763998657</v>
      </c>
      <c r="P20" s="4">
        <f t="shared" si="8"/>
        <v>-0.49995941582172371</v>
      </c>
      <c r="Q20" s="4">
        <f t="shared" si="9"/>
        <v>0.499948635833944</v>
      </c>
      <c r="R20" s="4">
        <f t="shared" si="10"/>
        <v>-0.49993658770399135</v>
      </c>
      <c r="S20" s="4">
        <f t="shared" si="11"/>
        <v>0.49992327146242638</v>
      </c>
      <c r="T20" s="12">
        <f t="shared" si="12"/>
        <v>-0.49990868714302639</v>
      </c>
    </row>
    <row r="21" spans="1:20" ht="24.75" customHeight="1" x14ac:dyDescent="0.15">
      <c r="A21" s="4">
        <v>11</v>
      </c>
      <c r="B21" s="8">
        <f t="shared" si="13"/>
        <v>4.4000000000000004</v>
      </c>
      <c r="C21" s="4">
        <f>YHX!C21</f>
        <v>0.21297671083806305</v>
      </c>
      <c r="D21" s="4">
        <f>YHX!D21</f>
        <v>0.33394642984333922</v>
      </c>
      <c r="E21" s="8">
        <f t="shared" si="14"/>
        <v>0.39607991285157623</v>
      </c>
      <c r="F21" s="4">
        <f t="shared" si="15"/>
        <v>1.003075908048638</v>
      </c>
      <c r="G21" s="8">
        <f t="shared" si="16"/>
        <v>1.003075908048638</v>
      </c>
      <c r="H21" s="4">
        <f t="shared" si="0"/>
        <v>0.21297671083806305</v>
      </c>
      <c r="I21" s="4">
        <f t="shared" si="1"/>
        <v>-0.10002932642933333</v>
      </c>
      <c r="J21" s="4">
        <f t="shared" si="2"/>
        <v>-2.2601611138052567E-2</v>
      </c>
      <c r="K21" s="4">
        <f t="shared" si="3"/>
        <v>0.14304455133767427</v>
      </c>
      <c r="L21" s="4">
        <f t="shared" si="4"/>
        <v>-0.24963975741391295</v>
      </c>
      <c r="M21" s="4">
        <f t="shared" si="5"/>
        <v>0.3320680521680055</v>
      </c>
      <c r="N21" s="4">
        <f t="shared" si="6"/>
        <v>-0.38234978800537933</v>
      </c>
      <c r="O21" s="4">
        <f t="shared" si="7"/>
        <v>0.39561733380952641</v>
      </c>
      <c r="P21" s="4">
        <f t="shared" si="8"/>
        <v>-0.37058629639631241</v>
      </c>
      <c r="Q21" s="4">
        <f t="shared" si="9"/>
        <v>0.30967985894670597</v>
      </c>
      <c r="R21" s="4">
        <f t="shared" si="10"/>
        <v>-0.21879419956967688</v>
      </c>
      <c r="S21" s="4">
        <f t="shared" si="11"/>
        <v>0.10672769915364128</v>
      </c>
      <c r="T21" s="12">
        <f t="shared" si="12"/>
        <v>1.567080473725007E-2</v>
      </c>
    </row>
    <row r="22" spans="1:20" ht="24.75" customHeight="1" x14ac:dyDescent="0.15">
      <c r="A22" s="4">
        <v>12</v>
      </c>
      <c r="B22" s="8">
        <f t="shared" si="13"/>
        <v>4.8</v>
      </c>
      <c r="C22" s="4">
        <f>YHX!C22</f>
        <v>0.13819660112501092</v>
      </c>
      <c r="D22" s="4">
        <f>YHX!D22</f>
        <v>-0.35672003411449593</v>
      </c>
      <c r="E22" s="8">
        <f t="shared" si="14"/>
        <v>0.38255389594298017</v>
      </c>
      <c r="F22" s="4">
        <f t="shared" si="15"/>
        <v>-1.2011910396281322</v>
      </c>
      <c r="G22" s="8">
        <f t="shared" si="16"/>
        <v>-1.2011910396281322</v>
      </c>
      <c r="H22" s="4">
        <f t="shared" si="0"/>
        <v>0.13819660112501092</v>
      </c>
      <c r="I22" s="4">
        <f t="shared" si="1"/>
        <v>-0.32108127901189842</v>
      </c>
      <c r="J22" s="4">
        <f t="shared" si="2"/>
        <v>0.38204425577427581</v>
      </c>
      <c r="K22" s="4">
        <f t="shared" si="3"/>
        <v>-0.29793653357783578</v>
      </c>
      <c r="L22" s="4">
        <f t="shared" si="4"/>
        <v>0.10069568473901842</v>
      </c>
      <c r="M22" s="4">
        <f t="shared" si="5"/>
        <v>0.1347815546394778</v>
      </c>
      <c r="N22" s="4">
        <f t="shared" si="6"/>
        <v>-0.31907924075214011</v>
      </c>
      <c r="O22" s="4">
        <f t="shared" si="7"/>
        <v>0.38221544418434961</v>
      </c>
      <c r="P22" s="4">
        <f t="shared" si="8"/>
        <v>-0.30021594461193329</v>
      </c>
      <c r="Q22" s="4">
        <f t="shared" si="9"/>
        <v>0.10421777534307562</v>
      </c>
      <c r="R22" s="4">
        <f t="shared" si="10"/>
        <v>0.13135420058415542</v>
      </c>
      <c r="S22" s="4">
        <f t="shared" si="11"/>
        <v>-0.31704806579015399</v>
      </c>
      <c r="T22" s="12">
        <f t="shared" si="12"/>
        <v>0.3823517306134675</v>
      </c>
    </row>
    <row r="23" spans="1:20" ht="24.75" customHeight="1" x14ac:dyDescent="0.15">
      <c r="A23" s="4">
        <v>13</v>
      </c>
      <c r="B23" s="8">
        <f t="shared" si="13"/>
        <v>5.2</v>
      </c>
      <c r="C23" s="4">
        <f>YHX!C23</f>
        <v>-0.11306940040492597</v>
      </c>
      <c r="D23" s="4">
        <f>YHX!D23</f>
        <v>-0.57018694577041118</v>
      </c>
      <c r="E23" s="8">
        <f t="shared" si="14"/>
        <v>0.58128980933345054</v>
      </c>
      <c r="F23" s="4">
        <f t="shared" si="15"/>
        <v>1.3750336727147126</v>
      </c>
      <c r="G23" s="8">
        <f t="shared" si="16"/>
        <v>-1.7665589808750806</v>
      </c>
      <c r="H23" s="4">
        <f t="shared" si="0"/>
        <v>-0.11306940040492595</v>
      </c>
      <c r="I23" s="4">
        <f t="shared" si="1"/>
        <v>-0.39394625691032575</v>
      </c>
      <c r="J23" s="4">
        <f t="shared" si="2"/>
        <v>0.57749974963628203</v>
      </c>
      <c r="K23" s="4">
        <f t="shared" si="3"/>
        <v>-0.28687861627955108</v>
      </c>
      <c r="L23" s="4">
        <f t="shared" si="4"/>
        <v>-0.23929337349079557</v>
      </c>
      <c r="M23" s="4">
        <f t="shared" si="5"/>
        <v>0.5689858912431438</v>
      </c>
      <c r="N23" s="4">
        <f t="shared" si="6"/>
        <v>-0.43149435844574729</v>
      </c>
      <c r="O23" s="4">
        <f t="shared" si="7"/>
        <v>-6.0289407727791303E-2</v>
      </c>
      <c r="P23" s="4">
        <f t="shared" si="8"/>
        <v>0.5025706288628653</v>
      </c>
      <c r="Q23" s="4">
        <f t="shared" si="9"/>
        <v>-0.53220017322876489</v>
      </c>
      <c r="R23" s="4">
        <f t="shared" si="10"/>
        <v>0.12484975647636375</v>
      </c>
      <c r="S23" s="4">
        <f t="shared" si="11"/>
        <v>0.38501254297551868</v>
      </c>
      <c r="T23" s="12">
        <f t="shared" si="12"/>
        <v>-0.57874798918193715</v>
      </c>
    </row>
    <row r="24" spans="1:20" ht="24.75" customHeight="1" x14ac:dyDescent="0.15">
      <c r="A24" s="4">
        <v>14</v>
      </c>
      <c r="B24" s="8">
        <f t="shared" si="13"/>
        <v>5.6</v>
      </c>
      <c r="C24" s="4">
        <f>YHX!C24</f>
        <v>-1.6506577808748197</v>
      </c>
      <c r="D24" s="4">
        <f>YHX!D24</f>
        <v>-1.1861706172121429</v>
      </c>
      <c r="E24" s="8">
        <f t="shared" si="14"/>
        <v>2.0326514316773601</v>
      </c>
      <c r="F24" s="4">
        <f t="shared" si="15"/>
        <v>0.62310358805328403</v>
      </c>
      <c r="G24" s="8">
        <f t="shared" si="16"/>
        <v>-2.5184890655365093</v>
      </c>
      <c r="H24" s="4">
        <f t="shared" si="0"/>
        <v>-1.65065778087482</v>
      </c>
      <c r="I24" s="4">
        <f t="shared" si="1"/>
        <v>-0.61371480078867868</v>
      </c>
      <c r="J24" s="4">
        <f t="shared" si="2"/>
        <v>2.0325563109511231</v>
      </c>
      <c r="K24" s="4">
        <f t="shared" si="3"/>
        <v>-0.65109137050134669</v>
      </c>
      <c r="L24" s="4">
        <f t="shared" si="4"/>
        <v>-1.6273993275766134</v>
      </c>
      <c r="M24" s="4">
        <f t="shared" si="5"/>
        <v>1.6637790395130534</v>
      </c>
      <c r="N24" s="4">
        <f t="shared" si="6"/>
        <v>0.59207352356266152</v>
      </c>
      <c r="O24" s="4">
        <f t="shared" si="7"/>
        <v>-2.0322107736917068</v>
      </c>
      <c r="P24" s="4">
        <f t="shared" si="8"/>
        <v>0.67251762900645895</v>
      </c>
      <c r="Q24" s="4">
        <f t="shared" si="9"/>
        <v>1.6137207948971395</v>
      </c>
      <c r="R24" s="4">
        <f t="shared" si="10"/>
        <v>-1.6766935079860878</v>
      </c>
      <c r="S24" s="4">
        <f t="shared" si="11"/>
        <v>-0.57035865784995088</v>
      </c>
      <c r="T24" s="12">
        <f t="shared" si="12"/>
        <v>2.0316126540931578</v>
      </c>
    </row>
    <row r="25" spans="1:20" ht="24.75" customHeight="1" x14ac:dyDescent="0.15">
      <c r="A25" s="4">
        <v>15</v>
      </c>
      <c r="B25" s="8">
        <f t="shared" si="13"/>
        <v>6</v>
      </c>
      <c r="C25" s="4">
        <f>YHX!C25</f>
        <v>-3.5000000000000009</v>
      </c>
      <c r="D25" s="4">
        <f>YHX!D25</f>
        <v>1.9999999999999967</v>
      </c>
      <c r="E25" s="8">
        <f t="shared" si="14"/>
        <v>4.0311288741492737</v>
      </c>
      <c r="F25" s="4">
        <f t="shared" si="15"/>
        <v>-0.51914611424652213</v>
      </c>
      <c r="G25" s="8">
        <f t="shared" si="16"/>
        <v>2.622446539343271</v>
      </c>
      <c r="H25" s="4">
        <f t="shared" si="0"/>
        <v>-3.5000000000000004</v>
      </c>
      <c r="I25" s="4">
        <f t="shared" si="1"/>
        <v>2.0083557161684169</v>
      </c>
      <c r="J25" s="4">
        <f t="shared" si="2"/>
        <v>3.4904041643047954</v>
      </c>
      <c r="K25" s="4">
        <f t="shared" si="3"/>
        <v>-2.0250327144714979</v>
      </c>
      <c r="L25" s="4">
        <f t="shared" si="4"/>
        <v>-3.4807286466417464</v>
      </c>
      <c r="M25" s="4">
        <f t="shared" si="5"/>
        <v>2.0416634835747285</v>
      </c>
      <c r="N25" s="4">
        <f t="shared" si="6"/>
        <v>3.4709736678919336</v>
      </c>
      <c r="O25" s="4">
        <f t="shared" si="7"/>
        <v>-2.0582476438165331</v>
      </c>
      <c r="P25" s="4">
        <f t="shared" si="8"/>
        <v>-3.4611394507504718</v>
      </c>
      <c r="Q25" s="4">
        <f t="shared" si="9"/>
        <v>2.0747848165993212</v>
      </c>
      <c r="R25" s="4">
        <f t="shared" si="10"/>
        <v>3.4512262197213759</v>
      </c>
      <c r="S25" s="4">
        <f t="shared" si="11"/>
        <v>-2.0912746243982081</v>
      </c>
      <c r="T25" s="12">
        <f t="shared" si="12"/>
        <v>-3.4412342011124504</v>
      </c>
    </row>
    <row r="26" spans="1:20" ht="24.75" customHeight="1" x14ac:dyDescent="0.15">
      <c r="A26" s="4">
        <v>16</v>
      </c>
      <c r="B26" s="8">
        <f t="shared" si="13"/>
        <v>6.4</v>
      </c>
      <c r="C26" s="4">
        <f>YHX!C26</f>
        <v>0.36180339887498619</v>
      </c>
      <c r="D26" s="4">
        <f>YHX!D26</f>
        <v>4.9520451146229831</v>
      </c>
      <c r="E26" s="8">
        <f t="shared" si="14"/>
        <v>4.9652444568922132</v>
      </c>
      <c r="F26" s="4">
        <f t="shared" si="15"/>
        <v>1.4978645017934926</v>
      </c>
      <c r="G26" s="8">
        <f t="shared" si="16"/>
        <v>1.4978645017934926</v>
      </c>
      <c r="H26" s="4">
        <f t="shared" si="0"/>
        <v>0.36180339887498653</v>
      </c>
      <c r="I26" s="4">
        <f t="shared" si="1"/>
        <v>4.8244851708183534</v>
      </c>
      <c r="J26" s="4">
        <f t="shared" si="2"/>
        <v>2.5964982315280558</v>
      </c>
      <c r="K26" s="4">
        <f t="shared" si="3"/>
        <v>-3.2323515690551683</v>
      </c>
      <c r="L26" s="4">
        <f t="shared" si="4"/>
        <v>-4.578527521328895</v>
      </c>
      <c r="M26" s="4">
        <f t="shared" si="5"/>
        <v>0.42486746419782662</v>
      </c>
      <c r="N26" s="4">
        <f t="shared" si="6"/>
        <v>4.8390498501452646</v>
      </c>
      <c r="O26" s="4">
        <f t="shared" si="7"/>
        <v>2.5423650081652513</v>
      </c>
      <c r="P26" s="4">
        <f t="shared" si="8"/>
        <v>-3.2801099254819355</v>
      </c>
      <c r="Q26" s="4">
        <f t="shared" si="9"/>
        <v>-4.5536790026921441</v>
      </c>
      <c r="R26" s="4">
        <f t="shared" si="10"/>
        <v>0.48786255793302918</v>
      </c>
      <c r="S26" s="4">
        <f t="shared" si="11"/>
        <v>4.8528289740249546</v>
      </c>
      <c r="T26" s="12">
        <f t="shared" si="12"/>
        <v>2.4878190656235004</v>
      </c>
    </row>
    <row r="27" spans="1:20" ht="24.75" customHeight="1" x14ac:dyDescent="0.15">
      <c r="A27" s="4">
        <v>17</v>
      </c>
      <c r="B27" s="8">
        <f t="shared" si="13"/>
        <v>6.8</v>
      </c>
      <c r="C27" s="4">
        <f>YHX!C27</f>
        <v>3.5074965914048395</v>
      </c>
      <c r="D27" s="4">
        <f>YHX!D27</f>
        <v>1.9646141367703323</v>
      </c>
      <c r="E27" s="8">
        <f t="shared" si="14"/>
        <v>4.0202289791894197</v>
      </c>
      <c r="F27" s="4">
        <f t="shared" si="15"/>
        <v>0.51057861584704489</v>
      </c>
      <c r="G27" s="8">
        <f t="shared" si="16"/>
        <v>0.51057861584704489</v>
      </c>
      <c r="H27" s="4">
        <f t="shared" si="0"/>
        <v>3.5074965914048395</v>
      </c>
      <c r="I27" s="4">
        <f t="shared" si="1"/>
        <v>3.6464912726968244</v>
      </c>
      <c r="J27" s="4">
        <f t="shared" si="2"/>
        <v>0.76322058840713813</v>
      </c>
      <c r="K27" s="4">
        <f t="shared" si="3"/>
        <v>-2.752618496062988</v>
      </c>
      <c r="L27" s="4">
        <f t="shared" si="4"/>
        <v>-3.9870470619887697</v>
      </c>
      <c r="M27" s="4">
        <f t="shared" si="5"/>
        <v>-1.9169526371105505</v>
      </c>
      <c r="N27" s="4">
        <f t="shared" si="6"/>
        <v>1.7419402050239903</v>
      </c>
      <c r="O27" s="4">
        <f t="shared" si="7"/>
        <v>3.9570874964761211</v>
      </c>
      <c r="P27" s="4">
        <f t="shared" si="8"/>
        <v>2.8925427237453336</v>
      </c>
      <c r="Q27" s="4">
        <f t="shared" si="9"/>
        <v>-0.56938381646613179</v>
      </c>
      <c r="R27" s="4">
        <f t="shared" si="10"/>
        <v>-3.559396711603759</v>
      </c>
      <c r="S27" s="4">
        <f t="shared" si="11"/>
        <v>-3.5993294887957132</v>
      </c>
      <c r="T27" s="12">
        <f t="shared" si="12"/>
        <v>-0.65608527753455903</v>
      </c>
    </row>
    <row r="28" spans="1:20" ht="24.75" customHeight="1" x14ac:dyDescent="0.15">
      <c r="A28" s="4">
        <v>18</v>
      </c>
      <c r="B28" s="8">
        <f t="shared" si="13"/>
        <v>7.2</v>
      </c>
      <c r="C28" s="4">
        <f>YHX!C28</f>
        <v>2.1506577808748228</v>
      </c>
      <c r="D28" s="4">
        <f>YHX!D28</f>
        <v>-0.20736264577441132</v>
      </c>
      <c r="E28" s="8">
        <f t="shared" si="14"/>
        <v>2.1606314256022432</v>
      </c>
      <c r="F28" s="4">
        <f t="shared" si="15"/>
        <v>-9.6121115822497535E-2</v>
      </c>
      <c r="G28" s="8">
        <f t="shared" si="16"/>
        <v>-9.6121115822497535E-2</v>
      </c>
      <c r="H28" s="4">
        <f t="shared" si="0"/>
        <v>2.1506577808748228</v>
      </c>
      <c r="I28" s="4">
        <f t="shared" si="1"/>
        <v>1.6139224518173314</v>
      </c>
      <c r="J28" s="4">
        <f t="shared" si="2"/>
        <v>0.45527380154433439</v>
      </c>
      <c r="K28" s="4">
        <f t="shared" si="3"/>
        <v>-0.87881130892662318</v>
      </c>
      <c r="L28" s="4">
        <f t="shared" si="4"/>
        <v>-1.8742528499739834</v>
      </c>
      <c r="M28" s="4">
        <f t="shared" si="5"/>
        <v>-2.1474646374093225</v>
      </c>
      <c r="N28" s="4">
        <f t="shared" si="6"/>
        <v>-1.5931664888249821</v>
      </c>
      <c r="O28" s="4">
        <f t="shared" si="7"/>
        <v>-0.42495317895225648</v>
      </c>
      <c r="P28" s="4">
        <f t="shared" si="8"/>
        <v>0.90701275892666045</v>
      </c>
      <c r="Q28" s="4">
        <f t="shared" si="9"/>
        <v>1.8894679029915757</v>
      </c>
      <c r="R28" s="4">
        <f t="shared" si="10"/>
        <v>2.1438302830228815</v>
      </c>
      <c r="S28" s="4">
        <f t="shared" si="11"/>
        <v>1.5720831991602962</v>
      </c>
      <c r="T28" s="12">
        <f t="shared" si="12"/>
        <v>0.39454524689757597</v>
      </c>
    </row>
    <row r="29" spans="1:20" ht="24.75" customHeight="1" x14ac:dyDescent="0.15">
      <c r="A29" s="7">
        <v>19</v>
      </c>
      <c r="B29" s="8">
        <f t="shared" si="13"/>
        <v>7.6</v>
      </c>
      <c r="C29" s="4">
        <f>YHX!C29</f>
        <v>1.3925960981620242</v>
      </c>
      <c r="D29" s="4">
        <f>YHX!D29</f>
        <v>6.0480761156575052E-2</v>
      </c>
      <c r="E29" s="8">
        <f t="shared" si="14"/>
        <v>1.3939088259589194</v>
      </c>
      <c r="F29" s="4">
        <f t="shared" si="15"/>
        <v>4.3402949539207508E-2</v>
      </c>
      <c r="G29" s="8">
        <f t="shared" si="16"/>
        <v>4.3402949539207508E-2</v>
      </c>
      <c r="H29" s="4">
        <f t="shared" si="0"/>
        <v>1.3925960981620242</v>
      </c>
      <c r="I29" s="4">
        <f t="shared" si="1"/>
        <v>1.3419928745171423</v>
      </c>
      <c r="J29" s="4">
        <f t="shared" si="2"/>
        <v>1.1575045642089783</v>
      </c>
      <c r="K29" s="4">
        <f t="shared" si="3"/>
        <v>0.85753680402070698</v>
      </c>
      <c r="L29" s="4">
        <f t="shared" si="4"/>
        <v>0.47201613852019741</v>
      </c>
      <c r="M29" s="4">
        <f t="shared" si="5"/>
        <v>3.9404372305027247E-2</v>
      </c>
      <c r="N29" s="4">
        <f t="shared" si="6"/>
        <v>-0.39713860539505885</v>
      </c>
      <c r="O29" s="4">
        <f t="shared" si="7"/>
        <v>-0.79406070461634548</v>
      </c>
      <c r="P29" s="4">
        <f t="shared" si="8"/>
        <v>-1.1117626468068302</v>
      </c>
      <c r="Q29" s="4">
        <f t="shared" si="9"/>
        <v>-1.318548621302414</v>
      </c>
      <c r="R29" s="4">
        <f t="shared" si="10"/>
        <v>-1.3937884454532419</v>
      </c>
      <c r="S29" s="4">
        <f t="shared" si="11"/>
        <v>-1.329975752744079</v>
      </c>
      <c r="T29" s="12">
        <f t="shared" si="12"/>
        <v>-1.133476871980245</v>
      </c>
    </row>
    <row r="30" spans="1:20" ht="24.75" customHeight="1" x14ac:dyDescent="0.15">
      <c r="A30" s="7">
        <v>20</v>
      </c>
      <c r="B30" s="8">
        <f t="shared" si="13"/>
        <v>8</v>
      </c>
      <c r="C30" s="4">
        <f>YHX!C30</f>
        <v>1.5</v>
      </c>
      <c r="D30" s="4">
        <f>YHX!D30</f>
        <v>1.960237527853792E-16</v>
      </c>
      <c r="E30" s="8">
        <f t="shared" si="14"/>
        <v>1.5</v>
      </c>
      <c r="F30" s="4">
        <f t="shared" si="15"/>
        <v>1.3068250185691946E-16</v>
      </c>
      <c r="G30" s="8">
        <f t="shared" si="16"/>
        <v>1.3068250185691946E-16</v>
      </c>
      <c r="H30" s="4">
        <f t="shared" si="0"/>
        <v>1.5</v>
      </c>
      <c r="I30" s="4">
        <f t="shared" si="1"/>
        <v>1.4999923903700627</v>
      </c>
      <c r="J30" s="4">
        <f t="shared" si="2"/>
        <v>1.4999695615574598</v>
      </c>
      <c r="K30" s="4">
        <f t="shared" si="3"/>
        <v>1.4999315137938163</v>
      </c>
      <c r="L30" s="4">
        <f t="shared" si="4"/>
        <v>1.4998782474651713</v>
      </c>
      <c r="M30" s="4">
        <f t="shared" si="5"/>
        <v>1.4998097631119742</v>
      </c>
      <c r="N30" s="4">
        <f t="shared" si="6"/>
        <v>1.499726061429079</v>
      </c>
      <c r="O30" s="4">
        <f t="shared" si="7"/>
        <v>1.499627143265738</v>
      </c>
      <c r="P30" s="4">
        <f t="shared" si="8"/>
        <v>1.4995130096255915</v>
      </c>
      <c r="Q30" s="4">
        <f t="shared" si="9"/>
        <v>1.4993836616666594</v>
      </c>
      <c r="R30" s="4">
        <f t="shared" si="10"/>
        <v>1.4992391007013284</v>
      </c>
      <c r="S30" s="4">
        <f t="shared" si="11"/>
        <v>1.4990793281963388</v>
      </c>
      <c r="T30" s="12">
        <f t="shared" si="12"/>
        <v>1.4989043457727709</v>
      </c>
    </row>
    <row r="31" spans="1:20" ht="21" customHeight="1" x14ac:dyDescent="0.15">
      <c r="F31" s="1"/>
      <c r="G31" s="1"/>
      <c r="H31" s="14">
        <f>SUM(H10:H29)/20</f>
        <v>0.3000000000000001</v>
      </c>
      <c r="I31" s="15">
        <f t="shared" ref="I31:T31" si="17">SUM(I10:I29)/20</f>
        <v>1.3001105005584186</v>
      </c>
      <c r="J31" s="15">
        <f t="shared" si="17"/>
        <v>1.1972493293626234</v>
      </c>
      <c r="K31" s="15">
        <f t="shared" si="17"/>
        <v>-0.80460645015949428</v>
      </c>
      <c r="L31" s="15">
        <f t="shared" si="17"/>
        <v>-1.4992259728956268</v>
      </c>
      <c r="M31" s="15">
        <f t="shared" si="17"/>
        <v>0.205125995929858</v>
      </c>
      <c r="N31" s="15">
        <f t="shared" si="17"/>
        <v>0.80125907274009456</v>
      </c>
      <c r="O31" s="15">
        <f t="shared" si="17"/>
        <v>0.29673881867497942</v>
      </c>
      <c r="P31" s="15">
        <f t="shared" si="17"/>
        <v>-0.30220286602378199</v>
      </c>
      <c r="Q31" s="15">
        <f t="shared" si="17"/>
        <v>1.0814321698509044E-4</v>
      </c>
      <c r="R31" s="15">
        <f t="shared" si="17"/>
        <v>-3.3127092855933517E-5</v>
      </c>
      <c r="S31" s="15">
        <f t="shared" si="17"/>
        <v>1.2025298719069433E-4</v>
      </c>
      <c r="T31" s="15">
        <f t="shared" si="17"/>
        <v>3.5767603919747428E-4</v>
      </c>
    </row>
    <row r="32" spans="1:20" ht="21" customHeight="1" x14ac:dyDescent="0.15">
      <c r="B32" s="21" t="s">
        <v>24</v>
      </c>
      <c r="C32" s="22"/>
      <c r="D32" s="22"/>
      <c r="E32" s="22"/>
      <c r="H32" s="19" t="s">
        <v>23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</row>
    <row r="33" spans="2:3" ht="21" customHeight="1" x14ac:dyDescent="0.15">
      <c r="B33" s="15" t="s">
        <v>25</v>
      </c>
      <c r="C33" s="15" t="s">
        <v>26</v>
      </c>
    </row>
    <row r="34" spans="2:3" ht="21" customHeight="1" x14ac:dyDescent="0.15">
      <c r="B34" s="15">
        <v>0</v>
      </c>
      <c r="C34" s="15">
        <f>H31</f>
        <v>0.3000000000000001</v>
      </c>
    </row>
    <row r="35" spans="2:3" ht="21" customHeight="1" x14ac:dyDescent="0.15">
      <c r="B35" s="15">
        <v>1</v>
      </c>
      <c r="C35" s="15">
        <f>I31</f>
        <v>1.3001105005584186</v>
      </c>
    </row>
    <row r="36" spans="2:3" ht="21" customHeight="1" x14ac:dyDescent="0.15">
      <c r="B36" s="15">
        <v>2</v>
      </c>
      <c r="C36" s="15">
        <f>J31</f>
        <v>1.1972493293626234</v>
      </c>
    </row>
    <row r="37" spans="2:3" ht="21" customHeight="1" x14ac:dyDescent="0.15">
      <c r="B37" s="15">
        <v>3</v>
      </c>
      <c r="C37" s="15">
        <f>K31</f>
        <v>-0.80460645015949428</v>
      </c>
    </row>
    <row r="38" spans="2:3" ht="21" customHeight="1" x14ac:dyDescent="0.15">
      <c r="B38" s="15">
        <v>4</v>
      </c>
      <c r="C38" s="15">
        <f>L31</f>
        <v>-1.4992259728956268</v>
      </c>
    </row>
    <row r="39" spans="2:3" ht="21" customHeight="1" x14ac:dyDescent="0.15">
      <c r="B39" s="15">
        <v>5</v>
      </c>
      <c r="C39" s="15">
        <f>M31</f>
        <v>0.205125995929858</v>
      </c>
    </row>
    <row r="40" spans="2:3" ht="21" customHeight="1" x14ac:dyDescent="0.15">
      <c r="B40" s="15">
        <v>6</v>
      </c>
      <c r="C40" s="15">
        <f>N31</f>
        <v>0.80125907274009456</v>
      </c>
    </row>
    <row r="41" spans="2:3" ht="20.25" customHeight="1" x14ac:dyDescent="0.15">
      <c r="B41" s="15">
        <v>7</v>
      </c>
      <c r="C41" s="15">
        <f>O31</f>
        <v>0.29673881867497942</v>
      </c>
    </row>
    <row r="42" spans="2:3" ht="20.25" customHeight="1" x14ac:dyDescent="0.15">
      <c r="B42" s="15">
        <v>8</v>
      </c>
      <c r="C42" s="15">
        <f>P31</f>
        <v>-0.30220286602378199</v>
      </c>
    </row>
    <row r="43" spans="2:3" ht="20.25" customHeight="1" x14ac:dyDescent="0.15">
      <c r="B43" s="15">
        <v>9</v>
      </c>
      <c r="C43" s="15">
        <f>Q31</f>
        <v>1.0814321698509044E-4</v>
      </c>
    </row>
    <row r="44" spans="2:3" ht="20.25" customHeight="1" x14ac:dyDescent="0.15">
      <c r="B44" s="15">
        <v>10</v>
      </c>
      <c r="C44" s="15">
        <f>R31</f>
        <v>-3.3127092855933517E-5</v>
      </c>
    </row>
    <row r="45" spans="2:3" ht="20.25" customHeight="1" x14ac:dyDescent="0.15">
      <c r="B45" s="15">
        <v>11</v>
      </c>
      <c r="C45" s="15">
        <f>S31</f>
        <v>1.2025298719069433E-4</v>
      </c>
    </row>
    <row r="46" spans="2:3" ht="20.25" customHeight="1" x14ac:dyDescent="0.15">
      <c r="B46" s="15">
        <v>12</v>
      </c>
      <c r="C46" s="15">
        <f>T31</f>
        <v>3.5767603919747428E-4</v>
      </c>
    </row>
    <row r="47" spans="2:3" ht="20.25" customHeight="1" x14ac:dyDescent="0.15"/>
    <row r="48" spans="2:3" ht="20.25" customHeight="1" x14ac:dyDescent="0.15"/>
  </sheetData>
  <mergeCells count="7">
    <mergeCell ref="A1:L1"/>
    <mergeCell ref="E4:H4"/>
    <mergeCell ref="E5:H6"/>
    <mergeCell ref="A2:G2"/>
    <mergeCell ref="H32:T32"/>
    <mergeCell ref="H8:T8"/>
    <mergeCell ref="B32:E32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xX</vt:lpstr>
      <vt:lpstr>hH</vt:lpstr>
      <vt:lpstr>YHX</vt:lpstr>
      <vt:lpstr>Yy</vt:lpstr>
      <vt:lpstr>Sheet3</vt:lpstr>
    </vt:vector>
  </TitlesOfParts>
  <Company>金沢大学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nakayama</cp:lastModifiedBy>
  <dcterms:created xsi:type="dcterms:W3CDTF">2014-05-11T09:02:17Z</dcterms:created>
  <dcterms:modified xsi:type="dcterms:W3CDTF">2016-06-06T21:49:31Z</dcterms:modified>
</cp:coreProperties>
</file>